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0" yWindow="65341" windowWidth="16155" windowHeight="14820" tabRatio="683" activeTab="6"/>
  </bookViews>
  <sheets>
    <sheet name="Пр.2 ПФХД стр.1_4" sheetId="1" r:id="rId1"/>
    <sheet name="Пр.2ПФХД стр.5_7" sheetId="2" r:id="rId2"/>
    <sheet name="Пр.к ПФХД - доходы" sheetId="3" r:id="rId3"/>
    <sheet name="Пр.-расход МБ" sheetId="4" r:id="rId4"/>
    <sheet name="Расходы обл." sheetId="5" r:id="rId5"/>
    <sheet name="Расходы внебюд." sheetId="6" r:id="rId6"/>
    <sheet name="Пр.3 Сведения" sheetId="7" r:id="rId7"/>
  </sheets>
  <definedNames>
    <definedName name="TABLE" localSheetId="0">'Пр.2 ПФХД стр.1_4'!#REF!</definedName>
    <definedName name="TABLE" localSheetId="1">'Пр.2ПФХД стр.5_7'!#REF!</definedName>
    <definedName name="TABLE_2" localSheetId="0">'Пр.2 ПФХД стр.1_4'!#REF!</definedName>
    <definedName name="TABLE_2" localSheetId="1">'Пр.2ПФХД стр.5_7'!#REF!</definedName>
    <definedName name="_xlnm.Print_Titles" localSheetId="0">'Пр.2 ПФХД стр.1_4'!$28:$31</definedName>
    <definedName name="_xlnm.Print_Area" localSheetId="0">'Пр.2 ПФХД стр.1_4'!$A$1:$GE$200</definedName>
    <definedName name="_xlnm.Print_Area" localSheetId="1">'Пр.2ПФХД стр.5_7'!$A$1:$FI$61</definedName>
    <definedName name="_xlnm.Print_Area" localSheetId="6">'Пр.3 Сведения'!$A$1:$FM$65</definedName>
    <definedName name="_xlnm.Print_Area" localSheetId="2">'Пр.к ПФХД - доходы'!$A$1:$E$93</definedName>
    <definedName name="_xlnm.Print_Area" localSheetId="3">'Пр.-расход МБ'!$A$1:$J$213</definedName>
  </definedNames>
  <calcPr fullCalcOnLoad="1"/>
</workbook>
</file>

<file path=xl/sharedStrings.xml><?xml version="1.0" encoding="utf-8"?>
<sst xmlns="http://schemas.openxmlformats.org/spreadsheetml/2006/main" count="1963" uniqueCount="691">
  <si>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</si>
  <si>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</si>
  <si>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</si>
  <si>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</si>
  <si>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</si>
  <si>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</si>
  <si>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</si>
  <si>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</si>
  <si>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</si>
  <si>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</si>
  <si>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</si>
  <si>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</si>
  <si>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</si>
  <si>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</si>
  <si>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</si>
  <si>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</si>
  <si>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</si>
  <si>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</si>
  <si>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</si>
  <si>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</si>
  <si>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</si>
  <si>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</si>
  <si>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</si>
  <si>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</si>
  <si>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</si>
  <si>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</si>
  <si>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</si>
  <si>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</si>
  <si>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</si>
  <si>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</si>
  <si>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</si>
  <si>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</si>
  <si>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</si>
  <si>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</si>
  <si>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</si>
  <si>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</si>
  <si>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</si>
  <si>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</si>
  <si>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</si>
  <si>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</si>
  <si>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</si>
  <si>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</si>
  <si>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</si>
  <si>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</si>
  <si>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</si>
  <si>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</si>
  <si>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</si>
  <si>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</si>
  <si>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</si>
  <si>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</si>
  <si>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</si>
  <si>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</si>
  <si>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</si>
  <si>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</si>
  <si>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</si>
  <si>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</si>
  <si>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</si>
  <si>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</si>
  <si>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</si>
  <si>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</si>
  <si>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</si>
  <si>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</si>
  <si>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</si>
  <si>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</si>
  <si>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</si>
  <si>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</si>
  <si>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</si>
  <si>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</si>
  <si>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</si>
  <si>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</si>
  <si>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</si>
  <si>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</si>
  <si>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</si>
  <si>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</si>
  <si>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</si>
  <si>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</si>
  <si>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</si>
  <si>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</si>
  <si>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</si>
  <si>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</si>
  <si>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</si>
  <si>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</si>
  <si>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</si>
  <si>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</si>
  <si>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</si>
  <si>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</si>
  <si>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</si>
  <si>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</si>
  <si>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</si>
  <si>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</si>
  <si>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</si>
  <si>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</si>
  <si>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</si>
  <si>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</si>
  <si>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</si>
  <si>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</si>
  <si>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</si>
  <si>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</si>
  <si>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</si>
  <si>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</si>
  <si>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</si>
  <si>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</si>
  <si>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</si>
  <si>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</si>
  <si>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</si>
  <si>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</si>
  <si>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</si>
  <si>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</si>
  <si>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</si>
  <si>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</si>
  <si>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</si>
  <si>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</si>
  <si>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</si>
  <si>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</si>
  <si>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</si>
  <si>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</si>
  <si>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</si>
  <si>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</si>
  <si>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</si>
  <si>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</si>
  <si>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</si>
  <si>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</si>
  <si>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</si>
  <si>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</si>
  <si>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</si>
  <si>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</si>
  <si>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</si>
  <si>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</si>
  <si>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</si>
  <si>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</si>
  <si>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</si>
  <si>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</si>
  <si>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</si>
  <si>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</si>
  <si>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</si>
  <si>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</si>
  <si>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</si>
  <si>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</si>
  <si>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</si>
  <si>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</si>
  <si>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</si>
  <si>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</si>
  <si>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</si>
  <si>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</si>
  <si>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</si>
  <si>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</si>
  <si>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</si>
  <si>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</si>
  <si>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</si>
  <si>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</si>
  <si>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</si>
  <si>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</si>
  <si>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</si>
  <si>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</si>
  <si>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</si>
  <si>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</si>
  <si>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</si>
  <si>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</si>
  <si>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</si>
  <si>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</si>
  <si>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</si>
  <si>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</si>
  <si>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</si>
  <si>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</si>
  <si>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</si>
  <si>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</si>
  <si>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</si>
  <si>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</si>
  <si>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</si>
  <si>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</si>
  <si>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</si>
  <si>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</si>
  <si>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</si>
  <si>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</si>
  <si>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</si>
  <si>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</si>
  <si>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</si>
  <si>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</si>
  <si>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</si>
  <si>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</si>
  <si>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</si>
  <si>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</si>
  <si>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</si>
  <si>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</si>
  <si>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</si>
  <si>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</si>
  <si>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</si>
  <si>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</si>
  <si>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</si>
  <si>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</si>
  <si>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</si>
  <si>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</si>
  <si>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</si>
  <si>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</si>
  <si>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</si>
  <si>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</si>
  <si>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</si>
  <si>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</si>
  <si>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</si>
  <si>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</si>
  <si>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</si>
  <si>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</si>
  <si>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</si>
  <si>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</si>
  <si>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</si>
  <si>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</si>
  <si>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</si>
  <si>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</si>
  <si>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</si>
  <si>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</si>
  <si>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</si>
  <si>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</si>
  <si>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</si>
  <si>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</si>
  <si>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</si>
  <si>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</si>
  <si>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</si>
  <si>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</si>
  <si>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</si>
  <si>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</si>
  <si>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</si>
  <si>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</si>
  <si>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</si>
  <si>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</si>
  <si>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</si>
  <si>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</si>
  <si>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</si>
  <si>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</si>
  <si>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</si>
  <si>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</si>
  <si>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</si>
  <si>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</si>
  <si>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</si>
  <si>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</si>
  <si>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</si>
  <si>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</si>
  <si>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</si>
  <si>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</si>
  <si>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</si>
  <si>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</si>
  <si>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</si>
  <si>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</si>
  <si>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</si>
  <si>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</si>
  <si>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</si>
  <si>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</si>
  <si>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</si>
  <si>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</si>
  <si>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</si>
  <si>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</si>
  <si>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(наименование органа-учредителя (учреждения)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</si>
  <si>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10.1</t>
    </r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</si>
  <si>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</si>
  <si>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</si>
  <si>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</si>
  <si>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</si>
  <si>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</si>
  <si>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</si>
  <si>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</si>
  <si>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</si>
  <si>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</si>
  <si>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к постановлению администрации</t>
  </si>
  <si>
    <t>от ___________________ № _________</t>
  </si>
  <si>
    <t>Код субсидии</t>
  </si>
  <si>
    <t>Отраслевой код</t>
  </si>
  <si>
    <t>9</t>
  </si>
  <si>
    <t>10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</si>
  <si>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</si>
  <si>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</si>
  <si>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№ п/п</t>
  </si>
  <si>
    <t>Наименование объекта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</si>
  <si>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</si>
  <si>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</si>
  <si>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</si>
  <si>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Итого: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</si>
  <si>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</si>
  <si>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</si>
  <si>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2.2 Доходы от оказания платных услуг (работ) потребителям соответствующих услуг (работ)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</si>
  <si>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</si>
  <si>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</si>
  <si>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</si>
  <si>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</si>
  <si>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</si>
  <si>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</si>
  <si>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</si>
  <si>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</si>
  <si>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поступлениям</t>
  </si>
  <si>
    <t>1. Расчеты (обоснования) выплат персоналу (строка 2100)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</si>
  <si>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</si>
  <si>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</si>
  <si>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</si>
  <si>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</si>
  <si>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</si>
  <si>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</si>
  <si>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</si>
  <si>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</si>
  <si>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</si>
  <si>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</si>
  <si>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</si>
  <si>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</si>
  <si>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</si>
  <si>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</si>
  <si>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</si>
  <si>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</si>
  <si>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</si>
  <si>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</si>
  <si>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</si>
  <si>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</si>
  <si>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</si>
  <si>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</si>
  <si>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</si>
  <si>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</si>
  <si>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</si>
  <si>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</si>
  <si>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</si>
  <si>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</si>
  <si>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</si>
  <si>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</si>
  <si>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</si>
  <si>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</si>
  <si>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</si>
  <si>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</si>
  <si>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</si>
  <si>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</si>
  <si>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</si>
  <si>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</si>
  <si>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</si>
  <si>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</si>
  <si>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</si>
  <si>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</si>
  <si>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</si>
  <si>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</si>
  <si>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</si>
  <si>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</si>
  <si>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</si>
  <si>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</si>
  <si>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</si>
  <si>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</si>
  <si>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</si>
  <si>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</si>
  <si>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</si>
  <si>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</si>
  <si>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</si>
  <si>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</si>
  <si>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</si>
  <si>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</si>
  <si>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</si>
  <si>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</si>
  <si>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</si>
  <si>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</si>
  <si>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</si>
  <si>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</si>
  <si>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</si>
  <si>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</si>
  <si>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</si>
  <si>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</si>
  <si>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</si>
  <si>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</si>
  <si>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</si>
  <si>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</si>
  <si>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</si>
  <si>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</si>
  <si>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</si>
  <si>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</si>
  <si>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</si>
  <si>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</si>
  <si>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</si>
  <si>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</si>
  <si>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</si>
  <si>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</si>
  <si>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</si>
  <si>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</si>
  <si>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_______________</t>
  </si>
  <si>
    <t xml:space="preserve"> Расчеты (обоснования) плановых показателей по выплатам текущего финансового года</t>
  </si>
  <si>
    <t>6.7. Расчет (обоснование) расходов на увеличение стоимости основных средств, материальных запасов, права пользования</t>
  </si>
  <si>
    <t>2.3 Доходы от компенсации затрат</t>
  </si>
  <si>
    <t>2.4 Доходы по условным арендным платежам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</si>
  <si>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</si>
  <si>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</si>
  <si>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>Приложение № 2</t>
  </si>
  <si>
    <t>Приложение № 3</t>
  </si>
  <si>
    <t>от _____________ № ______</t>
  </si>
  <si>
    <t>УТВЕРЖДАЮ</t>
  </si>
  <si>
    <t>(должность лица, утверждающего документ; наименование органа,</t>
  </si>
  <si>
    <t>осуществляющего функции и полномочия учредителя (учреждения)</t>
  </si>
  <si>
    <t>КОДЫ</t>
  </si>
  <si>
    <t>СВЕДЕНИЯ</t>
  </si>
  <si>
    <t>0501016</t>
  </si>
  <si>
    <t>Форма по ОКУД</t>
  </si>
  <si>
    <t>Наименование учреждения</t>
  </si>
  <si>
    <t>по ОКПО</t>
  </si>
  <si>
    <t>ИНН/КПП</t>
  </si>
  <si>
    <t>Наименование бюджета</t>
  </si>
  <si>
    <t>по ОКТМО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</si>
  <si>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</si>
  <si>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</si>
  <si>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</si>
  <si>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</si>
  <si>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Наименование субсидии</t>
  </si>
  <si>
    <t>Код по бюджетной классификации Российской Федерации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</si>
  <si>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</si>
  <si>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</si>
  <si>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</t>
  </si>
  <si>
    <t>код классификации операций сектора государственного управления расходов</t>
  </si>
  <si>
    <t>поступления</t>
  </si>
  <si>
    <t>выплаты</t>
  </si>
  <si>
    <t xml:space="preserve">Всего </t>
  </si>
  <si>
    <t>Руководитель (уполномоченное лицо)</t>
  </si>
  <si>
    <t>Ответственный исполнитель</t>
  </si>
  <si>
    <t>Приложение к Плану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</si>
  <si>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</si>
  <si>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01500000000004000</t>
  </si>
  <si>
    <t>01500000000005000</t>
  </si>
  <si>
    <t>1240</t>
  </si>
  <si>
    <t xml:space="preserve">доходы от оказания платных услуг (родительская плата) </t>
  </si>
  <si>
    <t>000000000</t>
  </si>
  <si>
    <t>01500000000002064</t>
  </si>
  <si>
    <t>01500000000002063</t>
  </si>
  <si>
    <t>Комитет по образованию администрации МО "Всеволожский муниципальный район" Ленинградской области</t>
  </si>
  <si>
    <t>015112034</t>
  </si>
  <si>
    <t>015112035</t>
  </si>
  <si>
    <t>015112051</t>
  </si>
  <si>
    <t>015112074</t>
  </si>
  <si>
    <t>015112075</t>
  </si>
  <si>
    <t>015112175</t>
  </si>
  <si>
    <t>015112177</t>
  </si>
  <si>
    <t>00000000000000000</t>
  </si>
  <si>
    <t>211</t>
  </si>
  <si>
    <t>266</t>
  </si>
  <si>
    <t>213</t>
  </si>
  <si>
    <t>263</t>
  </si>
  <si>
    <t>296</t>
  </si>
  <si>
    <t>291</t>
  </si>
  <si>
    <t>оплата труда</t>
  </si>
  <si>
    <t>на выплаты по оплате труда</t>
  </si>
  <si>
    <t>01500000005000211</t>
  </si>
  <si>
    <t>01500000005000266</t>
  </si>
  <si>
    <t>01500000005000213</t>
  </si>
  <si>
    <t>01500000004000291</t>
  </si>
  <si>
    <t>услуги связи</t>
  </si>
  <si>
    <t>транспортные расходы</t>
  </si>
  <si>
    <t>коммунальные расходы</t>
  </si>
  <si>
    <t>расходы, услуги на содержание имущества</t>
  </si>
  <si>
    <t>прочие расходы, услуги</t>
  </si>
  <si>
    <t>увеличение стоимости основных средств</t>
  </si>
  <si>
    <t>увеличение стоимости материальных запасов</t>
  </si>
  <si>
    <t>2641</t>
  </si>
  <si>
    <t>2642</t>
  </si>
  <si>
    <t>2643</t>
  </si>
  <si>
    <t>2645</t>
  </si>
  <si>
    <t>2646</t>
  </si>
  <si>
    <t>2648</t>
  </si>
  <si>
    <t>2649</t>
  </si>
  <si>
    <t>Дата представления предыдущих сведений</t>
  </si>
  <si>
    <t>015</t>
  </si>
  <si>
    <t>Бюджет МО "Всеволожский муниципальный район" ЛО</t>
  </si>
  <si>
    <t>Комитет по образованию администрации МО "Всеволожский муниципальный район" ЛО</t>
  </si>
  <si>
    <t>Субсидии на иные цели на организацию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за счет средств местного бюджета</t>
  </si>
  <si>
    <t>Субсидии на иные цели на организацию работы трудовых бригад за счет средств местного бюджета</t>
  </si>
  <si>
    <t>код вида расходов/ код классификации операций сектора государственного управления доходов</t>
  </si>
  <si>
    <t>152</t>
  </si>
  <si>
    <t>226</t>
  </si>
  <si>
    <t>Субсидии на иные цели на ежемесячное денежное вознаграждение за классное руководство педагогическим работникам  муниципальных общеобразовательных организаций за счет средств федерального бюджета</t>
  </si>
  <si>
    <t>Субсидии на иные цели на организацию льготного питания обучающихся общеобразовательных учреждений из социально-незащищенных семей за счет средств областного бюджета</t>
  </si>
  <si>
    <t>Субсидии на иные цели на организацию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и областного бюджета</t>
  </si>
  <si>
    <t>Субсидии на содержание групп продленного дня за счет средств местного бюджета</t>
  </si>
  <si>
    <t>222</t>
  </si>
  <si>
    <t>Субсидии на иные цели на подвоз обучающихся, проживающих на территории, незакрепленной за учреждением за счет средств местного бюджета</t>
  </si>
  <si>
    <t>ОБ ОПЕРАЦИЯХ С ЦЕЛЕВЫМИ СУБСИДИЯМИ НА 2021 г.</t>
  </si>
  <si>
    <t>Субсидии на иные цели на выплату компенсации затрат на выполнение натуральных норм питания детей за счет местного бюджета</t>
  </si>
  <si>
    <t>Субсидии на иные цели на приобретение продуктов питания для льготных категорий детей, обучающихся в муниципальных образовательных учреждениях за счет местного бюджета</t>
  </si>
  <si>
    <t>015112262</t>
  </si>
  <si>
    <t>015112263</t>
  </si>
  <si>
    <t>342</t>
  </si>
  <si>
    <t>015012410</t>
  </si>
  <si>
    <t>015012511</t>
  </si>
  <si>
    <t>015012512</t>
  </si>
  <si>
    <t>01500000004000211</t>
  </si>
  <si>
    <t>01500000004000266</t>
  </si>
  <si>
    <t>01500000004000213</t>
  </si>
  <si>
    <t>221</t>
  </si>
  <si>
    <t>01500000004000221</t>
  </si>
  <si>
    <t>247</t>
  </si>
  <si>
    <t>223</t>
  </si>
  <si>
    <t>01500000004000223</t>
  </si>
  <si>
    <t>225</t>
  </si>
  <si>
    <t>01500000004000225</t>
  </si>
  <si>
    <t>01500000004000226</t>
  </si>
  <si>
    <t>01500000005000226</t>
  </si>
  <si>
    <t>310</t>
  </si>
  <si>
    <t>01500000004000310</t>
  </si>
  <si>
    <t>01500000005000310</t>
  </si>
  <si>
    <t>341</t>
  </si>
  <si>
    <t>344</t>
  </si>
  <si>
    <t>345</t>
  </si>
  <si>
    <t>346</t>
  </si>
  <si>
    <t>01500000005000346</t>
  </si>
  <si>
    <t>01500000002163346</t>
  </si>
  <si>
    <t>01500000004000344</t>
  </si>
  <si>
    <t>01500000004000345</t>
  </si>
  <si>
    <t>01500000004000346</t>
  </si>
  <si>
    <t>Субсидии на финансовое обеспечение выполнения государственного (муниципального) задания за счет средств бюджета (местный бюджет)</t>
  </si>
  <si>
    <t>Субсидии на финансовое обеспечение выполнения государственного (муниципального) задания за счет средств бюджета (областной бюджет)</t>
  </si>
  <si>
    <t>Родительская плата за присмотр и уход</t>
  </si>
  <si>
    <t>Питание сотрудников</t>
  </si>
  <si>
    <t>Целевые субсидии на иные цели (код 015112262)</t>
  </si>
  <si>
    <t>Целевые субсидии на иные цели (код 015112263)</t>
  </si>
  <si>
    <t>470301001</t>
  </si>
  <si>
    <t>Фролова М.А.</t>
  </si>
  <si>
    <t>родительская плата</t>
  </si>
  <si>
    <t>питание сотрудников</t>
  </si>
  <si>
    <t>21</t>
  </si>
  <si>
    <t>22</t>
  </si>
  <si>
    <t>23</t>
  </si>
  <si>
    <t>Прочий персонал</t>
  </si>
  <si>
    <t>Б/лист за счет работодателя</t>
  </si>
  <si>
    <t>Налог на имущество огранизации</t>
  </si>
  <si>
    <t>244, 247</t>
  </si>
  <si>
    <t xml:space="preserve">Услуги по абонентской связи, внутризоновое соединение  </t>
  </si>
  <si>
    <t xml:space="preserve">Услуги по МГ связи </t>
  </si>
  <si>
    <t xml:space="preserve">Услуги по доступу в сети интернета </t>
  </si>
  <si>
    <t xml:space="preserve">Услуги по поставке ХВС </t>
  </si>
  <si>
    <t xml:space="preserve">Услуги по передаче электроэнергии </t>
  </si>
  <si>
    <t>Услуги по водоотведению</t>
  </si>
  <si>
    <t xml:space="preserve">Вывоз ТКО </t>
  </si>
  <si>
    <t xml:space="preserve">Увеличение стоимости основных средств </t>
  </si>
  <si>
    <t xml:space="preserve">Увеличение стоимости материальных запасов (строительные товары) </t>
  </si>
  <si>
    <t xml:space="preserve">Увеличение стоимости материальных запасов (мягкий инвентарь) </t>
  </si>
  <si>
    <t xml:space="preserve">Увеличение стоимости материальных запасов (прочие  материалы) </t>
  </si>
  <si>
    <t>АУП</t>
  </si>
  <si>
    <t>Педперсонал</t>
  </si>
  <si>
    <t>Пр.персонал</t>
  </si>
  <si>
    <t>Б/л за сч.работ.</t>
  </si>
  <si>
    <t>Пособие на детей до 3 лет</t>
  </si>
  <si>
    <t>Увеличение стоимости основных средств (учебные расходы)</t>
  </si>
  <si>
    <t xml:space="preserve">Увеличение стоимости материальных запасов  (прочие  материалы) </t>
  </si>
  <si>
    <t xml:space="preserve">Увеличение стоимости материальных запасов  (продкты питания - 0150000002163342) </t>
  </si>
  <si>
    <t xml:space="preserve">Увеличение стоимости материальных запасов  (продкты питания - 0150000002164342) </t>
  </si>
  <si>
    <t>Размер базы для начисления страховых взносов, руб.</t>
  </si>
  <si>
    <t>Размер выплаты 
(пособия) 
в месяц, руб.</t>
  </si>
  <si>
    <t>Сумма взноса, 
руб.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</si>
  <si>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</si>
  <si>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Количество 
работ (услуг)</t>
  </si>
  <si>
    <t>Стоимость 
работ (услуг), руб.</t>
  </si>
  <si>
    <t>Директор МУ "ЦЭФ БУ МО "ВМР" ЛО"</t>
  </si>
  <si>
    <t>41390166</t>
  </si>
  <si>
    <t xml:space="preserve">
в том числе:   в соответствии с Федеральным законом № 44-ФЗ</t>
  </si>
  <si>
    <t>41612416</t>
  </si>
  <si>
    <t>и/о Заведующего Муниципального дошкольного образовательного учреждения "Морозовский детский сад комбинированного вида"</t>
  </si>
  <si>
    <t>МУНИЦИПАЛЬНОЕ ДОШКОЛЬНОЕ ОБРАЗОВАТЕЛЬНОЕ УЧРЕЖДЕНИЕ "МОРОЗОВСКИЙ ДЕТСКИЙ САД КОМБИНИРОВАННОГО ВИДА"</t>
  </si>
  <si>
    <t>41391200</t>
  </si>
  <si>
    <t>4703040357</t>
  </si>
  <si>
    <t>целевые поступления</t>
  </si>
  <si>
    <t>пплатные услуги</t>
  </si>
  <si>
    <t>155</t>
  </si>
  <si>
    <t>01500000000002062</t>
  </si>
  <si>
    <t>доходы от собственности, всего</t>
  </si>
  <si>
    <t>доходы от операционной аренды</t>
  </si>
  <si>
    <t>121</t>
  </si>
  <si>
    <t>доходы от платных услуг</t>
  </si>
  <si>
    <t>целевые поступления (питание сотрудников)</t>
  </si>
  <si>
    <t>целевые поступления (безвозмездные пожертвования)</t>
  </si>
  <si>
    <t xml:space="preserve">в том числе </t>
  </si>
  <si>
    <t>1510</t>
  </si>
  <si>
    <t>1520</t>
  </si>
  <si>
    <t>тепло и свет</t>
  </si>
  <si>
    <t>01500000002162211</t>
  </si>
  <si>
    <t>социальные пособия и компенсации персоналу в денежной форме</t>
  </si>
  <si>
    <t>прочие выплату персоналу, в том числе компенсационного характера</t>
  </si>
  <si>
    <t>01500000004000222</t>
  </si>
  <si>
    <t>01500000002162213</t>
  </si>
  <si>
    <t>295</t>
  </si>
  <si>
    <t>01500000002162295</t>
  </si>
  <si>
    <t>01500000002162223</t>
  </si>
  <si>
    <t>01500000002163223</t>
  </si>
  <si>
    <t>01500000002162225</t>
  </si>
  <si>
    <t>01500000002162310</t>
  </si>
  <si>
    <t>01500000002163310</t>
  </si>
  <si>
    <t>01500000002162341</t>
  </si>
  <si>
    <t>01500000002162342</t>
  </si>
  <si>
    <t>01500000002162344</t>
  </si>
  <si>
    <t>01500000002162346</t>
  </si>
  <si>
    <t>01500000002163342</t>
  </si>
  <si>
    <t>01500000002164342</t>
  </si>
  <si>
    <t>и/о Заведующий</t>
  </si>
  <si>
    <t>Саввина А.Б.</t>
  </si>
  <si>
    <t>и/о Главный бухгалтер</t>
  </si>
  <si>
    <t>Слабыня И.С.</t>
  </si>
  <si>
    <t>8-(81370)-35-191</t>
  </si>
  <si>
    <t>Аренда музыкального зала МДОУ "МДСКВ" здание 1, здание 2</t>
  </si>
  <si>
    <t>Платные услуги</t>
  </si>
  <si>
    <t>Безвозмездные пожертвования денежных средств ДОУ по договорам пожертвования</t>
  </si>
  <si>
    <t>Служебные разъезды</t>
  </si>
  <si>
    <t>Открытие доступа к системе "ЦентрИнформ"</t>
  </si>
  <si>
    <t>Услуги потребления теплоэнергии</t>
  </si>
  <si>
    <t>Услуги потребления горячей воды</t>
  </si>
  <si>
    <t xml:space="preserve">Услуги потребления холодной воды на теплоноситель </t>
  </si>
  <si>
    <t>Услуги по ТО систем видеонаблюдения</t>
  </si>
  <si>
    <t>Услуги по ТО узлов учета</t>
  </si>
  <si>
    <t>Услуги по ТО холодильного оборудования</t>
  </si>
  <si>
    <t>Услуги по ТО приборов ПАК</t>
  </si>
  <si>
    <t>Услуги по изменению сопротивления изоляции</t>
  </si>
  <si>
    <t>Услуги по промывке систем отопления</t>
  </si>
  <si>
    <t>Услуги по поверке весов</t>
  </si>
  <si>
    <t>Услуги по поверке приборов учета</t>
  </si>
  <si>
    <t>Услуги по ТО вентиляционных систем</t>
  </si>
  <si>
    <t>Услуги по ТО автоматической пожарной сигнализации</t>
  </si>
  <si>
    <t>Аварийные работы</t>
  </si>
  <si>
    <t>Услуги по заправке картриджей</t>
  </si>
  <si>
    <t>Услуги по переметке пожарных рукавов</t>
  </si>
  <si>
    <t>Услуги по вывозу крупногабаритного мусора</t>
  </si>
  <si>
    <t>Услуги по огнезащитной обработке</t>
  </si>
  <si>
    <t>11</t>
  </si>
  <si>
    <t>12</t>
  </si>
  <si>
    <t>13</t>
  </si>
  <si>
    <t>14</t>
  </si>
  <si>
    <t>15</t>
  </si>
  <si>
    <t>16</t>
  </si>
  <si>
    <t>17</t>
  </si>
  <si>
    <t>Здание 1, здание 2</t>
  </si>
  <si>
    <t>Ремонтные работы</t>
  </si>
  <si>
    <t>Услуги по лабораторному исследованию воды</t>
  </si>
  <si>
    <t>Услуги в области информационных технологий</t>
  </si>
  <si>
    <t xml:space="preserve">Диспансеризация, мед.осмотр сотрудников, </t>
  </si>
  <si>
    <t>Услуги по охране (вневедомственная, пожарная)</t>
  </si>
  <si>
    <t>Услуги по усилению доступа к системе интернет</t>
  </si>
  <si>
    <t>Услуги по обучению</t>
  </si>
  <si>
    <t>Курсы повышения квалификации (код субсидии 015012511)</t>
  </si>
  <si>
    <t>Услуги по  контролю канала тревожного извещения</t>
  </si>
  <si>
    <t>Услуги по утилизации отходов</t>
  </si>
  <si>
    <t xml:space="preserve">Услуги по сопровождению программы  1С </t>
  </si>
  <si>
    <t>Услуги по сопровождению программы заработная плата</t>
  </si>
  <si>
    <t xml:space="preserve">Услуги по акарецидной обработке </t>
  </si>
  <si>
    <t>Услуги по дератизации, дезинфекции ,дезинсекции</t>
  </si>
  <si>
    <t>Услуги по паспортиризации</t>
  </si>
  <si>
    <t>Услуги по оценке профессиональных рисков</t>
  </si>
  <si>
    <t>Изменение параметров продовольственного контроля</t>
  </si>
  <si>
    <t xml:space="preserve">Обучение, переподготовка </t>
  </si>
  <si>
    <t>Уплата налогов, государственных пошлин</t>
  </si>
  <si>
    <t>Коммунальные услуги (223,244,015000000002162223)</t>
  </si>
  <si>
    <t>Коммунальные услуги (223,247,015000000002163223)</t>
  </si>
  <si>
    <t>Расходы на содержание имущества (225,244, 0150000000002162225)</t>
  </si>
  <si>
    <t xml:space="preserve">Увеличение стоимости основных средств  ( 01500000002162310) </t>
  </si>
  <si>
    <t xml:space="preserve">Увеличение стоимости основных средств  ( 01500000002163310) </t>
  </si>
  <si>
    <t xml:space="preserve">Увеличение стоимости материальных запасов  (прочие материалы  01500000002162341) </t>
  </si>
  <si>
    <t xml:space="preserve">Увеличение стоимости материальных запасов  ( 0150000002162342) </t>
  </si>
  <si>
    <t>Увеличение стоимости материальных запасов  (прочие  материалы) -01500000002162344</t>
  </si>
  <si>
    <t xml:space="preserve">Увеличение стоимости материальных запасов  (прочие  материалы - 0150000002162346) </t>
  </si>
  <si>
    <t>244,247</t>
  </si>
  <si>
    <t>Муниципальное дошкольное образовательное учреждение "Морозовский детский сад комбинированного вида"</t>
  </si>
  <si>
    <t>4703040357 / 470301001</t>
  </si>
  <si>
    <t>46271804</t>
  </si>
  <si>
    <t>Педагогические работники, прочий персонал</t>
  </si>
  <si>
    <t>40% от поступивших доходов</t>
  </si>
  <si>
    <t xml:space="preserve">Увеличение стоимости материальных запасов  (прочие  материалы - 0150000002163346) </t>
  </si>
  <si>
    <t xml:space="preserve">Аналитический код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</si>
  <si>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</si>
  <si>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</si>
  <si>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</si>
  <si>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</si>
  <si>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</si>
  <si>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</si>
  <si>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</si>
  <si>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</si>
  <si>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</si>
  <si>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Субсидия на выполнение государственного (муниципального) задания.</t>
  </si>
  <si>
    <t>Собственные доходы учреждения</t>
  </si>
  <si>
    <t>КФ администрации МО "Всеволожский муниципальный район"</t>
  </si>
  <si>
    <t>А.Б.Саввина</t>
  </si>
  <si>
    <t>_________________________________________</t>
  </si>
  <si>
    <r>
      <t xml:space="preserve"> годов</t>
    </r>
    <r>
      <rPr>
        <b/>
        <sz val="9"/>
        <rFont val="Times New Roman"/>
        <family val="1"/>
      </rPr>
      <t>)</t>
    </r>
  </si>
  <si>
    <t>января</t>
  </si>
  <si>
    <t>13.01.2021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</si>
  <si>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</si>
  <si>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</si>
  <si>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</si>
  <si>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>Выплаты, уменьшающие доход, всего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</si>
  <si>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</si>
  <si>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</si>
  <si>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</si>
  <si>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</si>
  <si>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от "__13___" ___января___________  20 21___ г.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</si>
  <si>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</si>
  <si>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"_13___" января____2021 г.</t>
  </si>
  <si>
    <t>"_13_" _января__2021 г.</t>
  </si>
  <si>
    <t>"__13__" _января_2021 г.</t>
  </si>
  <si>
    <t>Согласовано</t>
  </si>
  <si>
    <t>Председатель Наблюдательного Совета Муниципального дошкольного</t>
  </si>
  <si>
    <t>Е.Б.Ермакова</t>
  </si>
  <si>
    <t>образовательного учреждения "Морозовский детский сад комбинированного</t>
  </si>
  <si>
    <t>вида"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</si>
</sst>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69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.9"/>
      <name val="Times New Roman"/>
      <family val="1"/>
    </font>
    <font>
      <b/>
      <sz val="8.9"/>
      <name val="Times New Roman"/>
      <family val="1"/>
    </font>
    <font>
      <b/>
      <i/>
      <sz val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1"/>
      <name val="Times New Roman"/>
      <family val="1"/>
    </font>
    <font>
      <sz val="8"/>
      <color theme="0" tint="-0.0499799996614456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62" fillId="0" borderId="0" xfId="0" applyFont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4" fontId="62" fillId="0" borderId="19" xfId="0" applyNumberFormat="1" applyFont="1" applyBorder="1" applyAlignment="1">
      <alignment horizontal="right" vertical="center" wrapText="1"/>
    </xf>
    <xf numFmtId="0" fontId="62" fillId="0" borderId="0" xfId="0" applyFont="1" applyFill="1" applyAlignment="1">
      <alignment vertical="center" wrapText="1"/>
    </xf>
    <xf numFmtId="0" fontId="14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left" vertical="center" wrapText="1"/>
    </xf>
    <xf numFmtId="4" fontId="14" fillId="0" borderId="19" xfId="0" applyNumberFormat="1" applyFont="1" applyBorder="1" applyAlignment="1">
      <alignment horizontal="center" vertical="center"/>
    </xf>
    <xf numFmtId="10" fontId="14" fillId="0" borderId="19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left" vertical="center"/>
    </xf>
    <xf numFmtId="4" fontId="15" fillId="0" borderId="19" xfId="0" applyNumberFormat="1" applyFont="1" applyBorder="1" applyAlignment="1">
      <alignment horizontal="right" vertical="center"/>
    </xf>
    <xf numFmtId="49" fontId="15" fillId="0" borderId="19" xfId="0" applyNumberFormat="1" applyFont="1" applyBorder="1" applyAlignment="1">
      <alignment vertical="center"/>
    </xf>
    <xf numFmtId="4" fontId="15" fillId="0" borderId="19" xfId="0" applyNumberFormat="1" applyFont="1" applyBorder="1" applyAlignment="1">
      <alignment horizontal="right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10" fontId="15" fillId="0" borderId="19" xfId="0" applyNumberFormat="1" applyFont="1" applyBorder="1" applyAlignment="1">
      <alignment horizontal="right" vertical="center" wrapText="1"/>
    </xf>
    <xf numFmtId="4" fontId="15" fillId="0" borderId="19" xfId="0" applyNumberFormat="1" applyFont="1" applyBorder="1" applyAlignment="1">
      <alignment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/>
    </xf>
    <xf numFmtId="0" fontId="62" fillId="0" borderId="19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7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Alignment="1">
      <alignment/>
    </xf>
    <xf numFmtId="0" fontId="1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21" xfId="0" applyFont="1" applyFill="1" applyBorder="1" applyAlignment="1">
      <alignment/>
    </xf>
    <xf numFmtId="4" fontId="64" fillId="0" borderId="19" xfId="0" applyNumberFormat="1" applyFont="1" applyBorder="1" applyAlignment="1">
      <alignment horizontal="right" vertical="center" wrapText="1"/>
    </xf>
    <xf numFmtId="4" fontId="65" fillId="0" borderId="0" xfId="0" applyNumberFormat="1" applyFont="1" applyBorder="1" applyAlignment="1">
      <alignment horizontal="center" vertical="center"/>
    </xf>
    <xf numFmtId="4" fontId="65" fillId="0" borderId="0" xfId="0" applyNumberFormat="1" applyFont="1" applyAlignment="1">
      <alignment horizontal="center" vertical="center" wrapText="1"/>
    </xf>
    <xf numFmtId="4" fontId="6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22" xfId="0" applyFont="1" applyFill="1" applyBorder="1" applyAlignment="1">
      <alignment wrapText="1"/>
    </xf>
    <xf numFmtId="0" fontId="17" fillId="0" borderId="22" xfId="0" applyFont="1" applyFill="1" applyBorder="1" applyAlignment="1">
      <alignment horizontal="right"/>
    </xf>
    <xf numFmtId="4" fontId="13" fillId="0" borderId="19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right" vertical="center"/>
    </xf>
    <xf numFmtId="49" fontId="15" fillId="0" borderId="19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left"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/>
    </xf>
    <xf numFmtId="3" fontId="62" fillId="0" borderId="19" xfId="0" applyNumberFormat="1" applyFont="1" applyBorder="1" applyAlignment="1">
      <alignment horizontal="right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11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 vertical="top"/>
    </xf>
    <xf numFmtId="0" fontId="1" fillId="33" borderId="0" xfId="0" applyNumberFormat="1" applyFont="1" applyFill="1" applyBorder="1" applyAlignment="1">
      <alignment/>
    </xf>
    <xf numFmtId="0" fontId="6" fillId="33" borderId="21" xfId="0" applyNumberFormat="1" applyFont="1" applyFill="1" applyBorder="1" applyAlignment="1">
      <alignment/>
    </xf>
    <xf numFmtId="0" fontId="1" fillId="33" borderId="21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 vertical="center"/>
    </xf>
    <xf numFmtId="4" fontId="68" fillId="33" borderId="0" xfId="0" applyNumberFormat="1" applyFont="1" applyFill="1" applyBorder="1" applyAlignment="1">
      <alignment horizontal="left"/>
    </xf>
    <xf numFmtId="0" fontId="68" fillId="33" borderId="0" xfId="0" applyNumberFormat="1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 horizontal="left"/>
    </xf>
    <xf numFmtId="49" fontId="15" fillId="33" borderId="19" xfId="0" applyNumberFormat="1" applyFont="1" applyFill="1" applyBorder="1" applyAlignment="1">
      <alignment horizontal="center" vertical="center"/>
    </xf>
    <xf numFmtId="4" fontId="15" fillId="33" borderId="19" xfId="0" applyNumberFormat="1" applyFont="1" applyFill="1" applyBorder="1" applyAlignment="1">
      <alignment horizontal="right" vertical="center"/>
    </xf>
    <xf numFmtId="4" fontId="15" fillId="33" borderId="19" xfId="0" applyNumberFormat="1" applyFont="1" applyFill="1" applyBorder="1" applyAlignment="1">
      <alignment horizontal="right" vertical="center" wrapText="1"/>
    </xf>
    <xf numFmtId="10" fontId="15" fillId="33" borderId="19" xfId="0" applyNumberFormat="1" applyFont="1" applyFill="1" applyBorder="1" applyAlignment="1">
      <alignment horizontal="right" vertical="center" wrapText="1"/>
    </xf>
    <xf numFmtId="0" fontId="14" fillId="33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Border="1" applyAlignment="1">
      <alignment horizontal="left" vertical="center"/>
    </xf>
    <xf numFmtId="4" fontId="14" fillId="33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left"/>
    </xf>
    <xf numFmtId="0" fontId="17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1" fillId="33" borderId="23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4" fontId="3" fillId="33" borderId="25" xfId="0" applyNumberFormat="1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 horizontal="left"/>
    </xf>
    <xf numFmtId="0" fontId="1" fillId="33" borderId="23" xfId="0" applyNumberFormat="1" applyFont="1" applyFill="1" applyBorder="1" applyAlignment="1">
      <alignment horizontal="left" vertical="top" wrapText="1" indent="3"/>
    </xf>
    <xf numFmtId="0" fontId="1" fillId="33" borderId="22" xfId="0" applyNumberFormat="1" applyFont="1" applyFill="1" applyBorder="1" applyAlignment="1">
      <alignment horizontal="left" vertical="top" indent="3"/>
    </xf>
    <xf numFmtId="49" fontId="1" fillId="33" borderId="26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left"/>
    </xf>
    <xf numFmtId="49" fontId="1" fillId="33" borderId="22" xfId="0" applyNumberFormat="1" applyFont="1" applyFill="1" applyBorder="1" applyAlignment="1">
      <alignment horizontal="left"/>
    </xf>
    <xf numFmtId="49" fontId="1" fillId="33" borderId="27" xfId="0" applyNumberFormat="1" applyFont="1" applyFill="1" applyBorder="1" applyAlignment="1">
      <alignment horizontal="left"/>
    </xf>
    <xf numFmtId="4" fontId="15" fillId="33" borderId="25" xfId="0" applyNumberFormat="1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left"/>
    </xf>
    <xf numFmtId="0" fontId="1" fillId="33" borderId="28" xfId="0" applyNumberFormat="1" applyFont="1" applyFill="1" applyBorder="1" applyAlignment="1">
      <alignment horizontal="left" vertical="top" wrapText="1" indent="3"/>
    </xf>
    <xf numFmtId="0" fontId="1" fillId="33" borderId="21" xfId="0" applyNumberFormat="1" applyFont="1" applyFill="1" applyBorder="1" applyAlignment="1">
      <alignment horizontal="left" vertical="top" indent="3"/>
    </xf>
    <xf numFmtId="0" fontId="1" fillId="33" borderId="29" xfId="0" applyNumberFormat="1" applyFont="1" applyFill="1" applyBorder="1" applyAlignment="1">
      <alignment horizontal="left" vertical="top" indent="3"/>
    </xf>
    <xf numFmtId="4" fontId="6" fillId="33" borderId="23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left" vertical="top" indent="3"/>
    </xf>
    <xf numFmtId="0" fontId="1" fillId="33" borderId="23" xfId="0" applyNumberFormat="1" applyFont="1" applyFill="1" applyBorder="1" applyAlignment="1">
      <alignment horizontal="left" vertical="top" indent="3"/>
    </xf>
    <xf numFmtId="0" fontId="12" fillId="33" borderId="0" xfId="0" applyNumberFormat="1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left" vertical="top" wrapText="1" indent="1"/>
    </xf>
    <xf numFmtId="0" fontId="1" fillId="33" borderId="21" xfId="0" applyNumberFormat="1" applyFont="1" applyFill="1" applyBorder="1" applyAlignment="1">
      <alignment horizontal="left" vertical="top" indent="1"/>
    </xf>
    <xf numFmtId="0" fontId="1" fillId="33" borderId="29" xfId="0" applyNumberFormat="1" applyFont="1" applyFill="1" applyBorder="1" applyAlignment="1">
      <alignment horizontal="left" vertical="top" indent="1"/>
    </xf>
    <xf numFmtId="0" fontId="5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3" fillId="33" borderId="32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left"/>
    </xf>
    <xf numFmtId="0" fontId="3" fillId="33" borderId="30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left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30" xfId="0" applyNumberFormat="1" applyFont="1" applyFill="1" applyBorder="1" applyAlignment="1">
      <alignment horizontal="center" vertical="top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center"/>
    </xf>
    <xf numFmtId="0" fontId="1" fillId="33" borderId="37" xfId="0" applyNumberFormat="1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vertical="top"/>
    </xf>
    <xf numFmtId="0" fontId="1" fillId="33" borderId="22" xfId="0" applyNumberFormat="1" applyFont="1" applyFill="1" applyBorder="1" applyAlignment="1">
      <alignment horizontal="left" vertical="top"/>
    </xf>
    <xf numFmtId="49" fontId="1" fillId="33" borderId="37" xfId="0" applyNumberFormat="1" applyFont="1" applyFill="1" applyBorder="1" applyAlignment="1">
      <alignment horizontal="center"/>
    </xf>
    <xf numFmtId="49" fontId="1" fillId="33" borderId="36" xfId="0" applyNumberFormat="1" applyFont="1" applyFill="1" applyBorder="1" applyAlignment="1">
      <alignment horizontal="center"/>
    </xf>
    <xf numFmtId="0" fontId="6" fillId="33" borderId="36" xfId="0" applyNumberFormat="1" applyFont="1" applyFill="1" applyBorder="1" applyAlignment="1">
      <alignment horizontal="center"/>
    </xf>
    <xf numFmtId="0" fontId="6" fillId="33" borderId="34" xfId="0" applyNumberFormat="1" applyFont="1" applyFill="1" applyBorder="1" applyAlignment="1">
      <alignment horizontal="center"/>
    </xf>
    <xf numFmtId="0" fontId="6" fillId="33" borderId="37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horizontal="right"/>
    </xf>
    <xf numFmtId="49" fontId="3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left"/>
    </xf>
    <xf numFmtId="49" fontId="1" fillId="33" borderId="21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right"/>
    </xf>
    <xf numFmtId="49" fontId="1" fillId="33" borderId="21" xfId="0" applyNumberFormat="1" applyFont="1" applyFill="1" applyBorder="1" applyAlignment="1">
      <alignment horizontal="left"/>
    </xf>
    <xf numFmtId="0" fontId="1" fillId="33" borderId="27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 vertical="top"/>
    </xf>
    <xf numFmtId="49" fontId="1" fillId="33" borderId="22" xfId="0" applyNumberFormat="1" applyFont="1" applyFill="1" applyBorder="1" applyAlignment="1">
      <alignment horizontal="center" vertical="top"/>
    </xf>
    <xf numFmtId="49" fontId="1" fillId="33" borderId="27" xfId="0" applyNumberFormat="1" applyFont="1" applyFill="1" applyBorder="1" applyAlignment="1">
      <alignment horizontal="center" vertical="top"/>
    </xf>
    <xf numFmtId="49" fontId="1" fillId="33" borderId="36" xfId="0" applyNumberFormat="1" applyFont="1" applyFill="1" applyBorder="1" applyAlignment="1">
      <alignment horizontal="left"/>
    </xf>
    <xf numFmtId="49" fontId="1" fillId="33" borderId="34" xfId="0" applyNumberFormat="1" applyFont="1" applyFill="1" applyBorder="1" applyAlignment="1">
      <alignment horizontal="left"/>
    </xf>
    <xf numFmtId="49" fontId="1" fillId="33" borderId="37" xfId="0" applyNumberFormat="1" applyFont="1" applyFill="1" applyBorder="1" applyAlignment="1">
      <alignment horizontal="left"/>
    </xf>
    <xf numFmtId="0" fontId="6" fillId="33" borderId="23" xfId="0" applyNumberFormat="1" applyFont="1" applyFill="1" applyBorder="1" applyAlignment="1">
      <alignment horizontal="left" vertical="top"/>
    </xf>
    <xf numFmtId="0" fontId="6" fillId="33" borderId="22" xfId="0" applyNumberFormat="1" applyFont="1" applyFill="1" applyBorder="1" applyAlignment="1">
      <alignment horizontal="left" vertical="top"/>
    </xf>
    <xf numFmtId="49" fontId="6" fillId="33" borderId="26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/>
    </xf>
    <xf numFmtId="0" fontId="6" fillId="33" borderId="27" xfId="0" applyNumberFormat="1" applyFont="1" applyFill="1" applyBorder="1" applyAlignment="1">
      <alignment horizontal="center"/>
    </xf>
    <xf numFmtId="0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vertical="top" wrapText="1" indent="1"/>
    </xf>
    <xf numFmtId="0" fontId="1" fillId="33" borderId="22" xfId="0" applyNumberFormat="1" applyFont="1" applyFill="1" applyBorder="1" applyAlignment="1">
      <alignment horizontal="left" vertical="top" indent="1"/>
    </xf>
    <xf numFmtId="49" fontId="6" fillId="33" borderId="23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left"/>
    </xf>
    <xf numFmtId="49" fontId="6" fillId="33" borderId="27" xfId="0" applyNumberFormat="1" applyFont="1" applyFill="1" applyBorder="1" applyAlignment="1">
      <alignment horizontal="left"/>
    </xf>
    <xf numFmtId="4" fontId="1" fillId="33" borderId="38" xfId="0" applyNumberFormat="1" applyFont="1" applyFill="1" applyBorder="1" applyAlignment="1">
      <alignment horizontal="center"/>
    </xf>
    <xf numFmtId="4" fontId="1" fillId="33" borderId="39" xfId="0" applyNumberFormat="1" applyFont="1" applyFill="1" applyBorder="1" applyAlignment="1">
      <alignment horizontal="center"/>
    </xf>
    <xf numFmtId="4" fontId="1" fillId="33" borderId="40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left" vertical="top" indent="2"/>
    </xf>
    <xf numFmtId="0" fontId="1" fillId="33" borderId="10" xfId="0" applyNumberFormat="1" applyFont="1" applyFill="1" applyBorder="1" applyAlignment="1">
      <alignment horizontal="left" vertical="top" indent="2"/>
    </xf>
    <xf numFmtId="0" fontId="1" fillId="33" borderId="28" xfId="0" applyNumberFormat="1" applyFont="1" applyFill="1" applyBorder="1" applyAlignment="1">
      <alignment horizontal="left" vertical="top" indent="2"/>
    </xf>
    <xf numFmtId="0" fontId="1" fillId="33" borderId="21" xfId="0" applyNumberFormat="1" applyFont="1" applyFill="1" applyBorder="1" applyAlignment="1">
      <alignment horizontal="left" vertical="top" indent="2"/>
    </xf>
    <xf numFmtId="0" fontId="1" fillId="33" borderId="29" xfId="0" applyNumberFormat="1" applyFont="1" applyFill="1" applyBorder="1" applyAlignment="1">
      <alignment horizontal="left" vertical="top" indent="2"/>
    </xf>
    <xf numFmtId="0" fontId="1" fillId="33" borderId="22" xfId="0" applyNumberFormat="1" applyFont="1" applyFill="1" applyBorder="1" applyAlignment="1">
      <alignment horizontal="left" vertical="top" wrapText="1" indent="3"/>
    </xf>
    <xf numFmtId="0" fontId="1" fillId="33" borderId="24" xfId="0" applyNumberFormat="1" applyFont="1" applyFill="1" applyBorder="1" applyAlignment="1">
      <alignment horizontal="left" vertical="top" wrapText="1" indent="3"/>
    </xf>
    <xf numFmtId="49" fontId="1" fillId="33" borderId="41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0" fontId="1" fillId="33" borderId="38" xfId="0" applyNumberFormat="1" applyFont="1" applyFill="1" applyBorder="1" applyAlignment="1">
      <alignment horizontal="center"/>
    </xf>
    <xf numFmtId="0" fontId="1" fillId="33" borderId="39" xfId="0" applyNumberFormat="1" applyFont="1" applyFill="1" applyBorder="1" applyAlignment="1">
      <alignment horizontal="center"/>
    </xf>
    <xf numFmtId="0" fontId="1" fillId="33" borderId="42" xfId="0" applyNumberFormat="1" applyFont="1" applyFill="1" applyBorder="1" applyAlignment="1">
      <alignment horizontal="center"/>
    </xf>
    <xf numFmtId="0" fontId="6" fillId="33" borderId="28" xfId="0" applyNumberFormat="1" applyFont="1" applyFill="1" applyBorder="1" applyAlignment="1">
      <alignment horizontal="left" vertical="top" wrapText="1" indent="1"/>
    </xf>
    <xf numFmtId="0" fontId="6" fillId="33" borderId="21" xfId="0" applyNumberFormat="1" applyFont="1" applyFill="1" applyBorder="1" applyAlignment="1">
      <alignment horizontal="left" vertical="top" indent="1"/>
    </xf>
    <xf numFmtId="0" fontId="6" fillId="33" borderId="29" xfId="0" applyNumberFormat="1" applyFont="1" applyFill="1" applyBorder="1" applyAlignment="1">
      <alignment horizontal="left" vertical="top" indent="1"/>
    </xf>
    <xf numFmtId="0" fontId="1" fillId="33" borderId="28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33" borderId="29" xfId="0" applyNumberFormat="1" applyFont="1" applyFill="1" applyBorder="1" applyAlignment="1">
      <alignment horizontal="center"/>
    </xf>
    <xf numFmtId="49" fontId="1" fillId="33" borderId="43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center"/>
    </xf>
    <xf numFmtId="4" fontId="1" fillId="33" borderId="32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49" fontId="1" fillId="33" borderId="44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45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left" vertical="top" indent="3"/>
    </xf>
    <xf numFmtId="0" fontId="1" fillId="33" borderId="10" xfId="0" applyNumberFormat="1" applyFont="1" applyFill="1" applyBorder="1" applyAlignment="1">
      <alignment horizontal="left" vertical="top" indent="3"/>
    </xf>
    <xf numFmtId="0" fontId="1" fillId="33" borderId="23" xfId="0" applyNumberFormat="1" applyFont="1" applyFill="1" applyBorder="1" applyAlignment="1">
      <alignment horizontal="left" vertical="top" wrapText="1" indent="2"/>
    </xf>
    <xf numFmtId="0" fontId="1" fillId="33" borderId="22" xfId="0" applyNumberFormat="1" applyFont="1" applyFill="1" applyBorder="1" applyAlignment="1">
      <alignment horizontal="left" vertical="top" indent="2"/>
    </xf>
    <xf numFmtId="0" fontId="6" fillId="33" borderId="28" xfId="0" applyNumberFormat="1" applyFont="1" applyFill="1" applyBorder="1" applyAlignment="1">
      <alignment horizontal="left" vertical="top" wrapText="1" indent="3"/>
    </xf>
    <xf numFmtId="0" fontId="6" fillId="33" borderId="21" xfId="0" applyNumberFormat="1" applyFont="1" applyFill="1" applyBorder="1" applyAlignment="1">
      <alignment horizontal="left" vertical="top" indent="3"/>
    </xf>
    <xf numFmtId="0" fontId="6" fillId="33" borderId="29" xfId="0" applyNumberFormat="1" applyFont="1" applyFill="1" applyBorder="1" applyAlignment="1">
      <alignment horizontal="left" vertical="top" indent="3"/>
    </xf>
    <xf numFmtId="0" fontId="6" fillId="33" borderId="23" xfId="0" applyNumberFormat="1" applyFont="1" applyFill="1" applyBorder="1" applyAlignment="1">
      <alignment horizontal="left" vertical="top" wrapText="1" indent="3"/>
    </xf>
    <xf numFmtId="0" fontId="6" fillId="33" borderId="22" xfId="0" applyNumberFormat="1" applyFont="1" applyFill="1" applyBorder="1" applyAlignment="1">
      <alignment horizontal="left" vertical="top" indent="3"/>
    </xf>
    <xf numFmtId="0" fontId="1" fillId="33" borderId="28" xfId="0" applyNumberFormat="1" applyFont="1" applyFill="1" applyBorder="1" applyAlignment="1">
      <alignment horizontal="left" vertical="top" wrapText="1" indent="4"/>
    </xf>
    <xf numFmtId="0" fontId="1" fillId="33" borderId="21" xfId="0" applyNumberFormat="1" applyFont="1" applyFill="1" applyBorder="1" applyAlignment="1">
      <alignment horizontal="left" vertical="top" indent="4"/>
    </xf>
    <xf numFmtId="0" fontId="1" fillId="33" borderId="29" xfId="0" applyNumberFormat="1" applyFont="1" applyFill="1" applyBorder="1" applyAlignment="1">
      <alignment horizontal="left" vertical="top" indent="4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left" vertical="top" wrapText="1" indent="4"/>
    </xf>
    <xf numFmtId="0" fontId="1" fillId="33" borderId="22" xfId="0" applyNumberFormat="1" applyFont="1" applyFill="1" applyBorder="1" applyAlignment="1">
      <alignment horizontal="left" vertical="top" indent="4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left" vertical="top" indent="3"/>
    </xf>
    <xf numFmtId="49" fontId="1" fillId="33" borderId="41" xfId="0" applyNumberFormat="1" applyFont="1" applyFill="1" applyBorder="1" applyAlignment="1">
      <alignment horizontal="center" vertical="center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40" xfId="0" applyNumberFormat="1" applyFont="1" applyFill="1" applyBorder="1" applyAlignment="1">
      <alignment horizontal="center" vertical="center"/>
    </xf>
    <xf numFmtId="49" fontId="1" fillId="33" borderId="38" xfId="0" applyNumberFormat="1" applyFont="1" applyFill="1" applyBorder="1" applyAlignment="1">
      <alignment horizontal="center" vertical="center"/>
    </xf>
    <xf numFmtId="4" fontId="1" fillId="33" borderId="38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4" fontId="1" fillId="33" borderId="40" xfId="0" applyNumberFormat="1" applyFont="1" applyFill="1" applyBorder="1" applyAlignment="1">
      <alignment horizontal="center" vertical="center"/>
    </xf>
    <xf numFmtId="49" fontId="1" fillId="33" borderId="38" xfId="0" applyNumberFormat="1" applyFont="1" applyFill="1" applyBorder="1" applyAlignment="1">
      <alignment horizontal="left" vertical="center"/>
    </xf>
    <xf numFmtId="49" fontId="1" fillId="33" borderId="39" xfId="0" applyNumberFormat="1" applyFont="1" applyFill="1" applyBorder="1" applyAlignment="1">
      <alignment horizontal="left" vertical="center"/>
    </xf>
    <xf numFmtId="49" fontId="1" fillId="33" borderId="40" xfId="0" applyNumberFormat="1" applyFont="1" applyFill="1" applyBorder="1" applyAlignment="1">
      <alignment horizontal="left" vertical="center"/>
    </xf>
    <xf numFmtId="0" fontId="1" fillId="33" borderId="38" xfId="0" applyNumberFormat="1" applyFont="1" applyFill="1" applyBorder="1" applyAlignment="1">
      <alignment horizontal="center" vertical="center"/>
    </xf>
    <xf numFmtId="0" fontId="1" fillId="33" borderId="39" xfId="0" applyNumberFormat="1" applyFont="1" applyFill="1" applyBorder="1" applyAlignment="1">
      <alignment horizontal="center" vertical="center"/>
    </xf>
    <xf numFmtId="0" fontId="1" fillId="33" borderId="42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left" vertical="top" wrapText="1" indent="1"/>
    </xf>
    <xf numFmtId="0" fontId="6" fillId="33" borderId="22" xfId="0" applyNumberFormat="1" applyFont="1" applyFill="1" applyBorder="1" applyAlignment="1">
      <alignment horizontal="left" vertical="top" indent="1"/>
    </xf>
    <xf numFmtId="4" fontId="6" fillId="33" borderId="28" xfId="0" applyNumberFormat="1" applyFont="1" applyFill="1" applyBorder="1" applyAlignment="1">
      <alignment horizontal="center"/>
    </xf>
    <xf numFmtId="4" fontId="6" fillId="33" borderId="21" xfId="0" applyNumberFormat="1" applyFont="1" applyFill="1" applyBorder="1" applyAlignment="1">
      <alignment horizontal="center"/>
    </xf>
    <xf numFmtId="4" fontId="6" fillId="33" borderId="32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left" vertical="top" indent="4"/>
    </xf>
    <xf numFmtId="0" fontId="1" fillId="33" borderId="10" xfId="0" applyNumberFormat="1" applyFont="1" applyFill="1" applyBorder="1" applyAlignment="1">
      <alignment horizontal="left" vertical="top" indent="4"/>
    </xf>
    <xf numFmtId="0" fontId="1" fillId="33" borderId="28" xfId="0" applyNumberFormat="1" applyFont="1" applyFill="1" applyBorder="1" applyAlignment="1">
      <alignment horizontal="left" vertical="top" indent="4"/>
    </xf>
    <xf numFmtId="49" fontId="1" fillId="33" borderId="2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49" fontId="1" fillId="33" borderId="30" xfId="0" applyNumberFormat="1" applyFont="1" applyFill="1" applyBorder="1" applyAlignment="1">
      <alignment horizontal="left"/>
    </xf>
    <xf numFmtId="49" fontId="1" fillId="33" borderId="28" xfId="0" applyNumberFormat="1" applyFont="1" applyFill="1" applyBorder="1" applyAlignment="1">
      <alignment horizontal="left"/>
    </xf>
    <xf numFmtId="49" fontId="1" fillId="33" borderId="32" xfId="0" applyNumberFormat="1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 horizontal="justify" wrapText="1"/>
    </xf>
    <xf numFmtId="0" fontId="1" fillId="33" borderId="23" xfId="0" applyNumberFormat="1" applyFont="1" applyFill="1" applyBorder="1" applyAlignment="1">
      <alignment horizontal="left" wrapText="1" indent="2"/>
    </xf>
    <xf numFmtId="0" fontId="1" fillId="33" borderId="22" xfId="0" applyNumberFormat="1" applyFont="1" applyFill="1" applyBorder="1" applyAlignment="1">
      <alignment horizontal="left" indent="2"/>
    </xf>
    <xf numFmtId="49" fontId="1" fillId="33" borderId="42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 vertical="center"/>
    </xf>
    <xf numFmtId="49" fontId="1" fillId="33" borderId="38" xfId="0" applyNumberFormat="1" applyFont="1" applyFill="1" applyBorder="1" applyAlignment="1">
      <alignment horizontal="left"/>
    </xf>
    <xf numFmtId="49" fontId="1" fillId="33" borderId="39" xfId="0" applyNumberFormat="1" applyFont="1" applyFill="1" applyBorder="1" applyAlignment="1">
      <alignment horizontal="left"/>
    </xf>
    <xf numFmtId="49" fontId="1" fillId="33" borderId="40" xfId="0" applyNumberFormat="1" applyFont="1" applyFill="1" applyBorder="1" applyAlignment="1">
      <alignment horizontal="left"/>
    </xf>
    <xf numFmtId="0" fontId="6" fillId="33" borderId="21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49" fontId="1" fillId="0" borderId="22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left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1" fillId="0" borderId="24" xfId="0" applyNumberFormat="1" applyFont="1" applyFill="1" applyBorder="1" applyAlignment="1">
      <alignment horizontal="left" vertical="top" wrapText="1" indent="3"/>
    </xf>
    <xf numFmtId="49" fontId="1" fillId="0" borderId="26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3"/>
    </xf>
    <xf numFmtId="0" fontId="1" fillId="0" borderId="22" xfId="0" applyNumberFormat="1" applyFont="1" applyFill="1" applyBorder="1" applyAlignment="1">
      <alignment horizontal="left" indent="3"/>
    </xf>
    <xf numFmtId="0" fontId="1" fillId="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4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2"/>
    </xf>
    <xf numFmtId="0" fontId="1" fillId="0" borderId="22" xfId="0" applyNumberFormat="1" applyFont="1" applyFill="1" applyBorder="1" applyAlignment="1">
      <alignment horizontal="left" indent="2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32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1"/>
    </xf>
    <xf numFmtId="0" fontId="1" fillId="0" borderId="22" xfId="0" applyNumberFormat="1" applyFont="1" applyFill="1" applyBorder="1" applyAlignment="1">
      <alignment horizontal="left" indent="1"/>
    </xf>
    <xf numFmtId="49" fontId="1" fillId="0" borderId="33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 wrapText="1" indent="4"/>
    </xf>
    <xf numFmtId="0" fontId="1" fillId="0" borderId="10" xfId="0" applyNumberFormat="1" applyFont="1" applyFill="1" applyBorder="1" applyAlignment="1">
      <alignment horizontal="left" indent="4"/>
    </xf>
    <xf numFmtId="0" fontId="1" fillId="0" borderId="45" xfId="0" applyNumberFormat="1" applyFont="1" applyFill="1" applyBorder="1" applyAlignment="1">
      <alignment horizontal="left" indent="4"/>
    </xf>
    <xf numFmtId="0" fontId="1" fillId="0" borderId="28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49" fontId="1" fillId="0" borderId="44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4" fillId="0" borderId="54" xfId="0" applyNumberFormat="1" applyFont="1" applyFill="1" applyBorder="1" applyAlignment="1">
      <alignment horizontal="center" vertical="top"/>
    </xf>
    <xf numFmtId="0" fontId="4" fillId="0" borderId="55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right"/>
    </xf>
    <xf numFmtId="0" fontId="64" fillId="0" borderId="0" xfId="0" applyFont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  <xf numFmtId="0" fontId="64" fillId="0" borderId="0" xfId="0" applyFont="1" applyFill="1" applyAlignment="1">
      <alignment horizontal="center" vertical="center" wrapText="1"/>
    </xf>
    <xf numFmtId="0" fontId="62" fillId="0" borderId="19" xfId="0" applyFont="1" applyBorder="1" applyAlignment="1">
      <alignment horizontal="right" vertical="center" wrapText="1"/>
    </xf>
    <xf numFmtId="16" fontId="64" fillId="0" borderId="0" xfId="0" applyNumberFormat="1" applyFont="1" applyAlignment="1">
      <alignment horizontal="center" vertical="center" wrapText="1"/>
    </xf>
    <xf numFmtId="0" fontId="62" fillId="0" borderId="23" xfId="0" applyFont="1" applyBorder="1" applyAlignment="1">
      <alignment horizontal="left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27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0" xfId="0" applyFont="1" applyAlignment="1">
      <alignment horizontal="right" vertical="center" wrapText="1"/>
    </xf>
    <xf numFmtId="0" fontId="15" fillId="0" borderId="19" xfId="0" applyNumberFormat="1" applyFont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27" xfId="0" applyNumberFormat="1" applyFont="1" applyFill="1" applyBorder="1" applyAlignment="1">
      <alignment horizontal="left" vertical="center" wrapText="1"/>
    </xf>
    <xf numFmtId="0" fontId="15" fillId="0" borderId="23" xfId="0" applyNumberFormat="1" applyFont="1" applyBorder="1" applyAlignment="1">
      <alignment horizontal="left" vertical="center" wrapText="1"/>
    </xf>
    <xf numFmtId="0" fontId="15" fillId="0" borderId="22" xfId="0" applyNumberFormat="1" applyFont="1" applyBorder="1" applyAlignment="1">
      <alignment horizontal="left" vertical="center" wrapText="1"/>
    </xf>
    <xf numFmtId="0" fontId="15" fillId="0" borderId="27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27" xfId="0" applyNumberFormat="1" applyFont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right" vertical="center"/>
    </xf>
    <xf numFmtId="49" fontId="15" fillId="0" borderId="22" xfId="0" applyNumberFormat="1" applyFont="1" applyBorder="1" applyAlignment="1">
      <alignment horizontal="right" vertical="center"/>
    </xf>
    <xf numFmtId="49" fontId="15" fillId="0" borderId="27" xfId="0" applyNumberFormat="1" applyFont="1" applyBorder="1" applyAlignment="1">
      <alignment horizontal="right" vertical="center"/>
    </xf>
    <xf numFmtId="49" fontId="15" fillId="0" borderId="23" xfId="0" applyNumberFormat="1" applyFont="1" applyBorder="1" applyAlignment="1">
      <alignment horizontal="left" vertical="center"/>
    </xf>
    <xf numFmtId="49" fontId="15" fillId="0" borderId="22" xfId="0" applyNumberFormat="1" applyFont="1" applyBorder="1" applyAlignment="1">
      <alignment horizontal="left" vertical="center"/>
    </xf>
    <xf numFmtId="49" fontId="15" fillId="0" borderId="27" xfId="0" applyNumberFormat="1" applyFont="1" applyBorder="1" applyAlignment="1">
      <alignment horizontal="left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left" vertical="center"/>
    </xf>
    <xf numFmtId="0" fontId="13" fillId="0" borderId="21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 wrapText="1"/>
    </xf>
    <xf numFmtId="4" fontId="15" fillId="0" borderId="56" xfId="0" applyNumberFormat="1" applyFont="1" applyBorder="1" applyAlignment="1">
      <alignment horizontal="right" vertical="center" wrapText="1"/>
    </xf>
    <xf numFmtId="4" fontId="15" fillId="0" borderId="57" xfId="0" applyNumberFormat="1" applyFont="1" applyBorder="1" applyAlignment="1">
      <alignment horizontal="right" vertical="center" wrapText="1"/>
    </xf>
    <xf numFmtId="0" fontId="15" fillId="0" borderId="28" xfId="0" applyNumberFormat="1" applyFont="1" applyBorder="1" applyAlignment="1">
      <alignment horizontal="left" vertical="center" wrapText="1"/>
    </xf>
    <xf numFmtId="0" fontId="15" fillId="0" borderId="21" xfId="0" applyNumberFormat="1" applyFont="1" applyBorder="1" applyAlignment="1">
      <alignment horizontal="left" vertical="center" wrapText="1"/>
    </xf>
    <xf numFmtId="0" fontId="15" fillId="0" borderId="32" xfId="0" applyNumberFormat="1" applyFont="1" applyBorder="1" applyAlignment="1">
      <alignment horizontal="left" vertical="center" wrapText="1"/>
    </xf>
    <xf numFmtId="49" fontId="15" fillId="0" borderId="56" xfId="0" applyNumberFormat="1" applyFont="1" applyBorder="1" applyAlignment="1">
      <alignment horizontal="center" vertical="center"/>
    </xf>
    <xf numFmtId="49" fontId="15" fillId="0" borderId="57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30" xfId="0" applyNumberFormat="1" applyFont="1" applyBorder="1" applyAlignment="1">
      <alignment horizontal="left" vertical="center" wrapText="1"/>
    </xf>
    <xf numFmtId="4" fontId="15" fillId="0" borderId="56" xfId="0" applyNumberFormat="1" applyFont="1" applyBorder="1" applyAlignment="1">
      <alignment horizontal="center" vertical="center"/>
    </xf>
    <xf numFmtId="4" fontId="15" fillId="0" borderId="57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 wrapText="1"/>
    </xf>
    <xf numFmtId="0" fontId="17" fillId="0" borderId="23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4" fontId="15" fillId="0" borderId="56" xfId="0" applyNumberFormat="1" applyFont="1" applyBorder="1" applyAlignment="1">
      <alignment horizontal="right" vertical="center"/>
    </xf>
    <xf numFmtId="4" fontId="15" fillId="0" borderId="57" xfId="0" applyNumberFormat="1" applyFont="1" applyBorder="1" applyAlignment="1">
      <alignment horizontal="right" vertical="center"/>
    </xf>
    <xf numFmtId="0" fontId="17" fillId="0" borderId="23" xfId="0" applyNumberFormat="1" applyFont="1" applyBorder="1" applyAlignment="1">
      <alignment horizontal="center" vertical="center" wrapText="1"/>
    </xf>
    <xf numFmtId="0" fontId="17" fillId="0" borderId="22" xfId="0" applyNumberFormat="1" applyFont="1" applyBorder="1" applyAlignment="1">
      <alignment horizontal="center" vertical="center" wrapText="1"/>
    </xf>
    <xf numFmtId="0" fontId="17" fillId="0" borderId="27" xfId="0" applyNumberFormat="1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center" vertical="center" wrapText="1"/>
    </xf>
    <xf numFmtId="0" fontId="17" fillId="0" borderId="28" xfId="0" applyNumberFormat="1" applyFont="1" applyBorder="1" applyAlignment="1">
      <alignment horizontal="center" vertical="center" wrapText="1"/>
    </xf>
    <xf numFmtId="0" fontId="17" fillId="0" borderId="56" xfId="0" applyNumberFormat="1" applyFont="1" applyBorder="1" applyAlignment="1">
      <alignment horizontal="center" vertical="center" wrapText="1"/>
    </xf>
    <xf numFmtId="0" fontId="17" fillId="0" borderId="58" xfId="0" applyNumberFormat="1" applyFont="1" applyBorder="1" applyAlignment="1">
      <alignment horizontal="center" vertical="center" wrapText="1"/>
    </xf>
    <xf numFmtId="0" fontId="17" fillId="0" borderId="57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right" vertical="center"/>
    </xf>
    <xf numFmtId="49" fontId="14" fillId="0" borderId="22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center" vertical="center"/>
    </xf>
    <xf numFmtId="49" fontId="13" fillId="0" borderId="21" xfId="0" applyNumberFormat="1" applyFont="1" applyBorder="1" applyAlignment="1">
      <alignment horizontal="left" vertical="center"/>
    </xf>
    <xf numFmtId="0" fontId="15" fillId="0" borderId="23" xfId="0" applyNumberFormat="1" applyFont="1" applyBorder="1" applyAlignment="1">
      <alignment horizontal="left" vertical="top"/>
    </xf>
    <xf numFmtId="0" fontId="15" fillId="0" borderId="22" xfId="0" applyNumberFormat="1" applyFont="1" applyBorder="1" applyAlignment="1">
      <alignment horizontal="left" vertical="top"/>
    </xf>
    <xf numFmtId="0" fontId="15" fillId="0" borderId="27" xfId="0" applyNumberFormat="1" applyFont="1" applyBorder="1" applyAlignment="1">
      <alignment horizontal="left" vertical="top"/>
    </xf>
    <xf numFmtId="0" fontId="15" fillId="0" borderId="23" xfId="0" applyNumberFormat="1" applyFont="1" applyBorder="1" applyAlignment="1">
      <alignment horizontal="left" vertical="center"/>
    </xf>
    <xf numFmtId="0" fontId="15" fillId="0" borderId="22" xfId="0" applyNumberFormat="1" applyFont="1" applyBorder="1" applyAlignment="1">
      <alignment horizontal="left" vertical="center"/>
    </xf>
    <xf numFmtId="0" fontId="15" fillId="0" borderId="27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28" xfId="0" applyNumberFormat="1" applyFont="1" applyBorder="1" applyAlignment="1">
      <alignment horizontal="center" vertical="center" wrapText="1"/>
    </xf>
    <xf numFmtId="0" fontId="14" fillId="0" borderId="56" xfId="0" applyNumberFormat="1" applyFont="1" applyBorder="1" applyAlignment="1">
      <alignment horizontal="center" vertical="center" wrapText="1"/>
    </xf>
    <xf numFmtId="0" fontId="14" fillId="0" borderId="58" xfId="0" applyNumberFormat="1" applyFont="1" applyBorder="1" applyAlignment="1">
      <alignment horizontal="center" vertical="center" wrapText="1"/>
    </xf>
    <xf numFmtId="0" fontId="14" fillId="0" borderId="57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top"/>
    </xf>
    <xf numFmtId="0" fontId="17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" fontId="17" fillId="0" borderId="23" xfId="0" applyNumberFormat="1" applyFont="1" applyFill="1" applyBorder="1" applyAlignment="1">
      <alignment horizontal="right"/>
    </xf>
    <xf numFmtId="4" fontId="17" fillId="0" borderId="22" xfId="0" applyNumberFormat="1" applyFont="1" applyFill="1" applyBorder="1" applyAlignment="1">
      <alignment horizontal="right"/>
    </xf>
    <xf numFmtId="4" fontId="17" fillId="0" borderId="27" xfId="0" applyNumberFormat="1" applyFont="1" applyFill="1" applyBorder="1" applyAlignment="1">
      <alignment horizontal="right"/>
    </xf>
    <xf numFmtId="49" fontId="20" fillId="0" borderId="26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/>
    </xf>
    <xf numFmtId="49" fontId="20" fillId="0" borderId="27" xfId="0" applyNumberFormat="1" applyFont="1" applyFill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0" fontId="17" fillId="0" borderId="23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7" fillId="0" borderId="27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4" fontId="17" fillId="0" borderId="24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right"/>
    </xf>
    <xf numFmtId="49" fontId="17" fillId="0" borderId="21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49" fontId="17" fillId="0" borderId="21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4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horizontal="center" vertical="center"/>
    </xf>
    <xf numFmtId="0" fontId="17" fillId="0" borderId="42" xfId="0" applyNumberFormat="1" applyFont="1" applyFill="1" applyBorder="1" applyAlignment="1">
      <alignment horizontal="center" vertical="center"/>
    </xf>
    <xf numFmtId="0" fontId="19" fillId="0" borderId="50" xfId="0" applyNumberFormat="1" applyFont="1" applyFill="1" applyBorder="1" applyAlignment="1">
      <alignment horizontal="center" vertical="center"/>
    </xf>
    <xf numFmtId="0" fontId="19" fillId="0" borderId="48" xfId="0" applyNumberFormat="1" applyFont="1" applyFill="1" applyBorder="1" applyAlignment="1">
      <alignment horizontal="center" vertical="center"/>
    </xf>
    <xf numFmtId="0" fontId="19" fillId="0" borderId="49" xfId="0" applyNumberFormat="1" applyFont="1" applyFill="1" applyBorder="1" applyAlignment="1">
      <alignment horizontal="center" vertical="center"/>
    </xf>
    <xf numFmtId="0" fontId="19" fillId="0" borderId="47" xfId="0" applyNumberFormat="1" applyFont="1" applyFill="1" applyBorder="1" applyAlignment="1">
      <alignment horizontal="center" vertical="center"/>
    </xf>
    <xf numFmtId="4" fontId="20" fillId="0" borderId="47" xfId="0" applyNumberFormat="1" applyFont="1" applyFill="1" applyBorder="1" applyAlignment="1">
      <alignment horizontal="right" vertical="center"/>
    </xf>
    <xf numFmtId="4" fontId="20" fillId="0" borderId="48" xfId="0" applyNumberFormat="1" applyFont="1" applyFill="1" applyBorder="1" applyAlignment="1">
      <alignment horizontal="right" vertical="center"/>
    </xf>
    <xf numFmtId="4" fontId="20" fillId="0" borderId="49" xfId="0" applyNumberFormat="1" applyFont="1" applyFill="1" applyBorder="1" applyAlignment="1">
      <alignment horizontal="right" vertical="center"/>
    </xf>
    <xf numFmtId="4" fontId="20" fillId="0" borderId="51" xfId="0" applyNumberFormat="1" applyFont="1" applyFill="1" applyBorder="1" applyAlignment="1">
      <alignment horizontal="right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4" fontId="17" fillId="0" borderId="23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horizontal="right" vertical="center"/>
    </xf>
    <xf numFmtId="4" fontId="17" fillId="0" borderId="27" xfId="0" applyNumberFormat="1" applyFont="1" applyFill="1" applyBorder="1" applyAlignment="1">
      <alignment horizontal="right" vertical="center"/>
    </xf>
    <xf numFmtId="4" fontId="17" fillId="0" borderId="24" xfId="0" applyNumberFormat="1" applyFont="1" applyFill="1" applyBorder="1" applyAlignment="1">
      <alignment horizontal="right" vertical="center"/>
    </xf>
    <xf numFmtId="4" fontId="17" fillId="0" borderId="28" xfId="0" applyNumberFormat="1" applyFont="1" applyFill="1" applyBorder="1" applyAlignment="1">
      <alignment horizontal="right"/>
    </xf>
    <xf numFmtId="4" fontId="17" fillId="0" borderId="21" xfId="0" applyNumberFormat="1" applyFont="1" applyFill="1" applyBorder="1" applyAlignment="1">
      <alignment horizontal="right"/>
    </xf>
    <xf numFmtId="4" fontId="17" fillId="0" borderId="32" xfId="0" applyNumberFormat="1" applyFont="1" applyFill="1" applyBorder="1" applyAlignment="1">
      <alignment horizontal="right"/>
    </xf>
    <xf numFmtId="4" fontId="17" fillId="0" borderId="29" xfId="0" applyNumberFormat="1" applyFont="1" applyFill="1" applyBorder="1" applyAlignment="1">
      <alignment horizontal="right"/>
    </xf>
    <xf numFmtId="49" fontId="20" fillId="0" borderId="43" xfId="0" applyNumberFormat="1" applyFont="1" applyFill="1" applyBorder="1" applyAlignment="1">
      <alignment horizontal="center"/>
    </xf>
    <xf numFmtId="49" fontId="20" fillId="0" borderId="21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0" fontId="17" fillId="0" borderId="28" xfId="0" applyNumberFormat="1" applyFont="1" applyFill="1" applyBorder="1" applyAlignment="1">
      <alignment horizontal="center"/>
    </xf>
    <xf numFmtId="0" fontId="17" fillId="0" borderId="21" xfId="0" applyNumberFormat="1" applyFont="1" applyFill="1" applyBorder="1" applyAlignment="1">
      <alignment horizontal="center"/>
    </xf>
    <xf numFmtId="0" fontId="17" fillId="0" borderId="32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top"/>
    </xf>
    <xf numFmtId="0" fontId="19" fillId="0" borderId="38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49" fontId="17" fillId="0" borderId="41" xfId="0" applyNumberFormat="1" applyFont="1" applyBorder="1" applyAlignment="1">
      <alignment horizontal="center"/>
    </xf>
    <xf numFmtId="49" fontId="17" fillId="0" borderId="39" xfId="0" applyNumberFormat="1" applyFont="1" applyBorder="1" applyAlignment="1">
      <alignment horizontal="center"/>
    </xf>
    <xf numFmtId="49" fontId="17" fillId="0" borderId="42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7" fillId="0" borderId="43" xfId="0" applyNumberFormat="1" applyFont="1" applyFill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2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/>
    </xf>
    <xf numFmtId="49" fontId="17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49" fontId="17" fillId="0" borderId="21" xfId="0" applyNumberFormat="1" applyFont="1" applyBorder="1" applyAlignment="1">
      <alignment horizontal="justify"/>
    </xf>
    <xf numFmtId="0" fontId="5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vertical="center" wrapText="1"/>
    </xf>
    <xf numFmtId="49" fontId="20" fillId="0" borderId="41" xfId="0" applyNumberFormat="1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0" fontId="17" fillId="0" borderId="38" xfId="0" applyNumberFormat="1" applyFont="1" applyFill="1" applyBorder="1" applyAlignment="1">
      <alignment horizontal="center" vertical="center"/>
    </xf>
    <xf numFmtId="0" fontId="17" fillId="0" borderId="40" xfId="0" applyNumberFormat="1" applyFont="1" applyFill="1" applyBorder="1" applyAlignment="1">
      <alignment horizontal="center" vertical="center"/>
    </xf>
    <xf numFmtId="4" fontId="17" fillId="0" borderId="38" xfId="0" applyNumberFormat="1" applyFont="1" applyFill="1" applyBorder="1" applyAlignment="1">
      <alignment horizontal="right" vertical="center"/>
    </xf>
    <xf numFmtId="4" fontId="17" fillId="0" borderId="39" xfId="0" applyNumberFormat="1" applyFont="1" applyFill="1" applyBorder="1" applyAlignment="1">
      <alignment horizontal="right" vertical="center"/>
    </xf>
    <xf numFmtId="4" fontId="17" fillId="0" borderId="40" xfId="0" applyNumberFormat="1" applyFont="1" applyFill="1" applyBorder="1" applyAlignment="1">
      <alignment horizontal="right" vertical="center"/>
    </xf>
    <xf numFmtId="4" fontId="17" fillId="0" borderId="4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49" fontId="17" fillId="33" borderId="21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left"/>
    </xf>
    <xf numFmtId="0" fontId="17" fillId="33" borderId="0" xfId="0" applyNumberFormat="1" applyFont="1" applyFill="1" applyBorder="1" applyAlignment="1">
      <alignment horizontal="right"/>
    </xf>
    <xf numFmtId="49" fontId="17" fillId="33" borderId="21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204"/>
  <sheetViews>
    <sheetView view="pageBreakPreview" zoomScale="99" zoomScaleSheetLayoutView="99" zoomScalePageLayoutView="0" workbookViewId="0" topLeftCell="A6">
      <selection activeCell="A6" sqref="A6:AX13"/>
    </sheetView>
  </sheetViews>
  <sheetFormatPr defaultColWidth="0.875" defaultRowHeight="12.75"/>
  <cols>
    <col min="1" max="49" width="0.875" style="122" customWidth="1"/>
    <col min="50" max="50" width="6.125" style="122" customWidth="1"/>
    <col min="51" max="77" width="0.875" style="122" customWidth="1"/>
    <col min="78" max="78" width="0.2421875" style="122" customWidth="1"/>
    <col min="79" max="93" width="0.875" style="122" customWidth="1"/>
    <col min="94" max="94" width="0.875" style="122" hidden="1" customWidth="1"/>
    <col min="95" max="103" width="0.875" style="122" customWidth="1"/>
    <col min="104" max="105" width="0.875" style="122" hidden="1" customWidth="1"/>
    <col min="106" max="107" width="0" style="122" hidden="1" customWidth="1"/>
    <col min="108" max="115" width="0.875" style="122" customWidth="1"/>
    <col min="116" max="116" width="0.12890625" style="122" customWidth="1"/>
    <col min="117" max="117" width="0.2421875" style="122" customWidth="1"/>
    <col min="118" max="119" width="0.875" style="122" customWidth="1"/>
    <col min="120" max="120" width="0.12890625" style="122" customWidth="1"/>
    <col min="121" max="131" width="0.875" style="122" customWidth="1"/>
    <col min="132" max="132" width="4.875" style="122" customWidth="1"/>
    <col min="133" max="136" width="0.875" style="122" customWidth="1"/>
    <col min="137" max="137" width="1.75390625" style="122" customWidth="1"/>
    <col min="138" max="149" width="0.875" style="122" customWidth="1"/>
    <col min="150" max="150" width="0" style="122" hidden="1" customWidth="1"/>
    <col min="151" max="151" width="1.875" style="122" customWidth="1"/>
    <col min="152" max="160" width="0.875" style="122" customWidth="1"/>
    <col min="161" max="161" width="3.375" style="122" customWidth="1"/>
    <col min="162" max="162" width="0.875" style="122" customWidth="1"/>
    <col min="163" max="163" width="2.25390625" style="122" customWidth="1"/>
    <col min="164" max="168" width="0.875" style="122" customWidth="1"/>
    <col min="169" max="170" width="0.37109375" style="122" customWidth="1"/>
    <col min="171" max="181" width="0.875" style="122" customWidth="1"/>
    <col min="182" max="182" width="0.37109375" style="122" customWidth="1"/>
    <col min="183" max="184" width="0.875" style="122" customWidth="1"/>
    <col min="185" max="185" width="0.875" style="122" hidden="1" customWidth="1"/>
    <col min="186" max="193" width="0.875" style="122" customWidth="1"/>
    <col min="194" max="194" width="6.75390625" style="122" customWidth="1"/>
    <col min="195" max="195" width="14.125" style="122" customWidth="1"/>
    <col min="196" max="196" width="14.375" style="122" customWidth="1"/>
    <col min="197" max="16384" width="0.875" style="122" customWidth="1"/>
  </cols>
  <sheetData>
    <row r="1" spans="131:187" s="125" customFormat="1" ht="18.75" hidden="1">
      <c r="EA1" s="156" t="s">
        <v>379</v>
      </c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</row>
    <row r="2" spans="131:187" s="125" customFormat="1" ht="18.75" hidden="1">
      <c r="EA2" s="156" t="s">
        <v>261</v>
      </c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</row>
    <row r="3" spans="131:187" s="103" customFormat="1" ht="18.75" hidden="1">
      <c r="EA3" s="157" t="s">
        <v>262</v>
      </c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</row>
    <row r="4" s="103" customFormat="1" ht="18.75" hidden="1"/>
    <row r="5" ht="8.25" customHeight="1" hidden="1"/>
    <row r="6" spans="9:187" s="124" customFormat="1" ht="10.5">
      <c r="I6" s="124" t="s">
        <v>686</v>
      </c>
      <c r="EW6" s="220" t="s">
        <v>21</v>
      </c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</row>
    <row r="7" spans="4:187" s="124" customFormat="1" ht="36.75" customHeight="1">
      <c r="D7" s="124" t="s">
        <v>687</v>
      </c>
      <c r="EW7" s="221" t="s">
        <v>548</v>
      </c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</row>
    <row r="8" spans="4:187" s="104" customFormat="1" ht="10.5" customHeight="1">
      <c r="D8" s="128" t="s">
        <v>689</v>
      </c>
      <c r="EW8" s="222" t="s">
        <v>17</v>
      </c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</row>
    <row r="9" spans="4:187" s="124" customFormat="1" ht="10.5">
      <c r="D9" s="124" t="s">
        <v>690</v>
      </c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</row>
    <row r="10" spans="3:187" s="104" customFormat="1" ht="10.5" customHeight="1">
      <c r="C10" s="104" t="s">
        <v>669</v>
      </c>
      <c r="AB10" s="128" t="s">
        <v>688</v>
      </c>
      <c r="EW10" s="222" t="s">
        <v>250</v>
      </c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</row>
    <row r="11" spans="153:187" s="124" customFormat="1" ht="10.5"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L11" s="219" t="s">
        <v>668</v>
      </c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</row>
    <row r="12" spans="153:187" s="104" customFormat="1" ht="10.5" customHeight="1">
      <c r="EW12" s="222" t="s">
        <v>18</v>
      </c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105"/>
      <c r="FK12" s="105"/>
      <c r="FL12" s="222" t="s">
        <v>19</v>
      </c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</row>
    <row r="13" spans="6:184" s="124" customFormat="1" ht="10.5">
      <c r="F13" s="224" t="s">
        <v>614</v>
      </c>
      <c r="G13" s="224"/>
      <c r="H13" s="224"/>
      <c r="I13" s="163" t="s">
        <v>20</v>
      </c>
      <c r="J13" s="163"/>
      <c r="K13" s="126"/>
      <c r="L13" s="224" t="s">
        <v>671</v>
      </c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3">
        <v>20</v>
      </c>
      <c r="AB13" s="223"/>
      <c r="AC13" s="223"/>
      <c r="AD13" s="225" t="s">
        <v>511</v>
      </c>
      <c r="AE13" s="225"/>
      <c r="AF13" s="225"/>
      <c r="AG13" s="163" t="s">
        <v>3</v>
      </c>
      <c r="AH13" s="163"/>
      <c r="AI13" s="163"/>
      <c r="EW13" s="223" t="s">
        <v>20</v>
      </c>
      <c r="EX13" s="223"/>
      <c r="EY13" s="224" t="s">
        <v>614</v>
      </c>
      <c r="EZ13" s="224"/>
      <c r="FA13" s="224"/>
      <c r="FB13" s="163" t="s">
        <v>20</v>
      </c>
      <c r="FC13" s="163"/>
      <c r="FE13" s="224" t="s">
        <v>671</v>
      </c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3">
        <v>20</v>
      </c>
      <c r="FU13" s="223"/>
      <c r="FV13" s="223"/>
      <c r="FW13" s="225" t="s">
        <v>511</v>
      </c>
      <c r="FX13" s="225"/>
      <c r="FY13" s="225"/>
      <c r="FZ13" s="163" t="s">
        <v>3</v>
      </c>
      <c r="GA13" s="163"/>
      <c r="GB13" s="163"/>
    </row>
    <row r="14" ht="8.25" customHeight="1"/>
    <row r="15" spans="49:103" s="123" customFormat="1" ht="12.75" customHeight="1">
      <c r="AW15" s="161" t="s">
        <v>23</v>
      </c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90" t="s">
        <v>511</v>
      </c>
      <c r="CT15" s="190"/>
      <c r="CU15" s="190"/>
      <c r="CV15" s="164" t="s">
        <v>3</v>
      </c>
      <c r="CW15" s="164"/>
      <c r="CX15" s="164"/>
      <c r="CY15" s="164"/>
    </row>
    <row r="16" spans="51:187" s="123" customFormat="1" ht="12">
      <c r="AY16" s="161" t="s">
        <v>24</v>
      </c>
      <c r="AZ16" s="161"/>
      <c r="BA16" s="161"/>
      <c r="BB16" s="161"/>
      <c r="BC16" s="161"/>
      <c r="BD16" s="161"/>
      <c r="BE16" s="161"/>
      <c r="BF16" s="190" t="s">
        <v>511</v>
      </c>
      <c r="BG16" s="190"/>
      <c r="BH16" s="190"/>
      <c r="BI16" s="161" t="s">
        <v>25</v>
      </c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90" t="s">
        <v>512</v>
      </c>
      <c r="CF16" s="190"/>
      <c r="CG16" s="190"/>
      <c r="CH16" s="161" t="s">
        <v>26</v>
      </c>
      <c r="CI16" s="161"/>
      <c r="CJ16" s="161"/>
      <c r="CK16" s="161"/>
      <c r="CL16" s="161"/>
      <c r="CM16" s="190" t="s">
        <v>513</v>
      </c>
      <c r="CN16" s="190"/>
      <c r="CO16" s="190"/>
      <c r="CP16" s="164" t="s">
        <v>670</v>
      </c>
      <c r="CQ16" s="164"/>
      <c r="CR16" s="164"/>
      <c r="CS16" s="164"/>
      <c r="CT16" s="164"/>
      <c r="CU16" s="164"/>
      <c r="CV16" s="164"/>
      <c r="CW16" s="164"/>
      <c r="CX16" s="164"/>
      <c r="FS16" s="192" t="s">
        <v>22</v>
      </c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4"/>
    </row>
    <row r="17" spans="175:187" ht="12" thickBot="1">
      <c r="FS17" s="195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7"/>
    </row>
    <row r="18" spans="59:187" ht="12.75" customHeight="1">
      <c r="BG18" s="227" t="s">
        <v>38</v>
      </c>
      <c r="BH18" s="227"/>
      <c r="BI18" s="227"/>
      <c r="BJ18" s="227"/>
      <c r="BK18" s="226" t="s">
        <v>614</v>
      </c>
      <c r="BL18" s="226"/>
      <c r="BM18" s="226"/>
      <c r="BN18" s="162" t="s">
        <v>20</v>
      </c>
      <c r="BO18" s="162"/>
      <c r="BQ18" s="226" t="s">
        <v>671</v>
      </c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7">
        <v>20</v>
      </c>
      <c r="CG18" s="227"/>
      <c r="CH18" s="227"/>
      <c r="CI18" s="228" t="s">
        <v>511</v>
      </c>
      <c r="CJ18" s="228"/>
      <c r="CK18" s="228"/>
      <c r="CL18" s="162" t="s">
        <v>3</v>
      </c>
      <c r="CM18" s="162"/>
      <c r="CN18" s="162"/>
      <c r="CO18" s="162"/>
      <c r="FQ18" s="121" t="s">
        <v>27</v>
      </c>
      <c r="FS18" s="198" t="s">
        <v>672</v>
      </c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200"/>
    </row>
    <row r="19" spans="1:187" ht="16.5" customHeight="1">
      <c r="A19" s="162" t="s">
        <v>30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FQ19" s="121" t="s">
        <v>28</v>
      </c>
      <c r="FS19" s="136" t="s">
        <v>545</v>
      </c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201"/>
    </row>
    <row r="20" spans="1:187" ht="11.25" customHeight="1">
      <c r="A20" s="122" t="s">
        <v>31</v>
      </c>
      <c r="AB20" s="106"/>
      <c r="AC20" s="106"/>
      <c r="AD20" s="106"/>
      <c r="AE20" s="106"/>
      <c r="AF20" s="349" t="s">
        <v>418</v>
      </c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49"/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349"/>
      <c r="EL20" s="349"/>
      <c r="EM20" s="349"/>
      <c r="EN20" s="349"/>
      <c r="EO20" s="349"/>
      <c r="EP20" s="349"/>
      <c r="EQ20" s="349"/>
      <c r="FQ20" s="121" t="s">
        <v>29</v>
      </c>
      <c r="FS20" s="136" t="s">
        <v>454</v>
      </c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201"/>
    </row>
    <row r="21" spans="173:187" ht="11.25">
      <c r="FQ21" s="121" t="s">
        <v>28</v>
      </c>
      <c r="FS21" s="136" t="s">
        <v>550</v>
      </c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201"/>
    </row>
    <row r="22" spans="173:187" ht="11.25">
      <c r="FQ22" s="121" t="s">
        <v>32</v>
      </c>
      <c r="FS22" s="136" t="s">
        <v>551</v>
      </c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201"/>
    </row>
    <row r="23" spans="1:187" ht="11.25">
      <c r="A23" s="122" t="s">
        <v>36</v>
      </c>
      <c r="K23" s="106"/>
      <c r="L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7" t="s">
        <v>549</v>
      </c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FQ23" s="121" t="s">
        <v>33</v>
      </c>
      <c r="FS23" s="136" t="s">
        <v>507</v>
      </c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201"/>
    </row>
    <row r="24" spans="1:187" ht="15" customHeight="1" thickBot="1">
      <c r="A24" s="122" t="s">
        <v>37</v>
      </c>
      <c r="FQ24" s="121" t="s">
        <v>34</v>
      </c>
      <c r="FS24" s="261" t="s">
        <v>35</v>
      </c>
      <c r="FT24" s="262"/>
      <c r="FU24" s="262"/>
      <c r="FV24" s="262"/>
      <c r="FW24" s="262"/>
      <c r="FX24" s="262"/>
      <c r="FY24" s="262"/>
      <c r="FZ24" s="262"/>
      <c r="GA24" s="262"/>
      <c r="GB24" s="262"/>
      <c r="GC24" s="262"/>
      <c r="GD24" s="262"/>
      <c r="GE24" s="344"/>
    </row>
    <row r="25" ht="8.25" customHeight="1"/>
    <row r="26" spans="1:187" s="109" customFormat="1" ht="12" customHeight="1">
      <c r="A26" s="345" t="s">
        <v>39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345"/>
      <c r="CK26" s="345"/>
      <c r="CL26" s="345"/>
      <c r="CM26" s="345"/>
      <c r="CN26" s="345"/>
      <c r="CO26" s="345"/>
      <c r="CP26" s="345"/>
      <c r="CQ26" s="345"/>
      <c r="CR26" s="345"/>
      <c r="CS26" s="345"/>
      <c r="CT26" s="345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5"/>
      <c r="DG26" s="345"/>
      <c r="DH26" s="345"/>
      <c r="DI26" s="345"/>
      <c r="DJ26" s="345"/>
      <c r="DK26" s="345"/>
      <c r="DL26" s="345"/>
      <c r="DM26" s="345"/>
      <c r="DN26" s="345"/>
      <c r="DO26" s="345"/>
      <c r="DP26" s="345"/>
      <c r="DQ26" s="345"/>
      <c r="DR26" s="345"/>
      <c r="DS26" s="345"/>
      <c r="DT26" s="345"/>
      <c r="DU26" s="345"/>
      <c r="DV26" s="345"/>
      <c r="DW26" s="345"/>
      <c r="DX26" s="345"/>
      <c r="DY26" s="345"/>
      <c r="DZ26" s="345"/>
      <c r="EA26" s="345"/>
      <c r="EB26" s="345"/>
      <c r="EC26" s="345"/>
      <c r="ED26" s="345"/>
      <c r="EE26" s="345"/>
      <c r="EF26" s="345"/>
      <c r="EG26" s="345"/>
      <c r="EH26" s="345"/>
      <c r="EI26" s="345"/>
      <c r="EJ26" s="345"/>
      <c r="EK26" s="345"/>
      <c r="EL26" s="345"/>
      <c r="EM26" s="345"/>
      <c r="EN26" s="345"/>
      <c r="EO26" s="345"/>
      <c r="EP26" s="345"/>
      <c r="EQ26" s="345"/>
      <c r="ER26" s="345"/>
      <c r="ES26" s="345"/>
      <c r="ET26" s="345"/>
      <c r="EU26" s="345"/>
      <c r="EV26" s="345"/>
      <c r="EW26" s="345"/>
      <c r="EX26" s="345"/>
      <c r="EY26" s="345"/>
      <c r="EZ26" s="345"/>
      <c r="FA26" s="345"/>
      <c r="FB26" s="345"/>
      <c r="FC26" s="345"/>
      <c r="FD26" s="345"/>
      <c r="FE26" s="345"/>
      <c r="FF26" s="345"/>
      <c r="FG26" s="345"/>
      <c r="FH26" s="345"/>
      <c r="FI26" s="345"/>
      <c r="FJ26" s="345"/>
      <c r="FK26" s="345"/>
      <c r="FL26" s="345"/>
      <c r="FM26" s="345"/>
      <c r="FN26" s="345"/>
      <c r="FO26" s="345"/>
      <c r="FP26" s="345"/>
      <c r="FQ26" s="345"/>
      <c r="FR26" s="345"/>
      <c r="FS26" s="345"/>
      <c r="FT26" s="345"/>
      <c r="FU26" s="345"/>
      <c r="FV26" s="345"/>
      <c r="FW26" s="345"/>
      <c r="FX26" s="345"/>
      <c r="FY26" s="345"/>
      <c r="FZ26" s="345"/>
      <c r="GA26" s="345"/>
      <c r="GB26" s="345"/>
      <c r="GC26" s="345"/>
      <c r="GD26" s="345"/>
      <c r="GE26" s="345"/>
    </row>
    <row r="27" ht="6.75" customHeight="1"/>
    <row r="28" spans="1:194" s="124" customFormat="1" ht="12" customHeight="1">
      <c r="A28" s="165" t="s">
        <v>0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7"/>
      <c r="BX28" s="174" t="s">
        <v>1</v>
      </c>
      <c r="BY28" s="175"/>
      <c r="BZ28" s="175"/>
      <c r="CA28" s="175"/>
      <c r="CB28" s="175"/>
      <c r="CC28" s="175"/>
      <c r="CD28" s="175"/>
      <c r="CE28" s="176"/>
      <c r="CF28" s="174" t="s">
        <v>399</v>
      </c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6"/>
      <c r="CS28" s="174" t="s">
        <v>655</v>
      </c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6"/>
      <c r="DF28" s="174" t="s">
        <v>263</v>
      </c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6"/>
      <c r="DS28" s="174" t="s">
        <v>264</v>
      </c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6"/>
      <c r="EF28" s="205" t="s">
        <v>8</v>
      </c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7"/>
      <c r="GF28" s="132"/>
      <c r="GG28" s="133"/>
      <c r="GH28" s="133"/>
      <c r="GI28" s="133"/>
      <c r="GJ28" s="133"/>
      <c r="GK28" s="133"/>
      <c r="GL28" s="133"/>
    </row>
    <row r="29" spans="1:194" s="124" customFormat="1" ht="12.75" customHeight="1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70"/>
      <c r="BX29" s="177"/>
      <c r="BY29" s="178"/>
      <c r="BZ29" s="178"/>
      <c r="CA29" s="178"/>
      <c r="CB29" s="178"/>
      <c r="CC29" s="178"/>
      <c r="CD29" s="178"/>
      <c r="CE29" s="179"/>
      <c r="CF29" s="177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9"/>
      <c r="CS29" s="177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9"/>
      <c r="DF29" s="177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9"/>
      <c r="DS29" s="177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9"/>
      <c r="EF29" s="186" t="s">
        <v>2</v>
      </c>
      <c r="EG29" s="187"/>
      <c r="EH29" s="187"/>
      <c r="EI29" s="187"/>
      <c r="EJ29" s="187"/>
      <c r="EK29" s="187"/>
      <c r="EL29" s="191" t="s">
        <v>511</v>
      </c>
      <c r="EM29" s="191"/>
      <c r="EN29" s="191"/>
      <c r="EO29" s="188" t="s">
        <v>3</v>
      </c>
      <c r="EP29" s="188"/>
      <c r="EQ29" s="188"/>
      <c r="ER29" s="189"/>
      <c r="ES29" s="186" t="s">
        <v>2</v>
      </c>
      <c r="ET29" s="187"/>
      <c r="EU29" s="187"/>
      <c r="EV29" s="187"/>
      <c r="EW29" s="187"/>
      <c r="EX29" s="187"/>
      <c r="EY29" s="191" t="s">
        <v>512</v>
      </c>
      <c r="EZ29" s="191"/>
      <c r="FA29" s="191"/>
      <c r="FB29" s="188" t="s">
        <v>3</v>
      </c>
      <c r="FC29" s="188"/>
      <c r="FD29" s="188"/>
      <c r="FE29" s="189"/>
      <c r="FF29" s="186" t="s">
        <v>2</v>
      </c>
      <c r="FG29" s="187"/>
      <c r="FH29" s="187"/>
      <c r="FI29" s="187"/>
      <c r="FJ29" s="187"/>
      <c r="FK29" s="187"/>
      <c r="FL29" s="191" t="s">
        <v>513</v>
      </c>
      <c r="FM29" s="191"/>
      <c r="FN29" s="191"/>
      <c r="FO29" s="188" t="s">
        <v>3</v>
      </c>
      <c r="FP29" s="188"/>
      <c r="FQ29" s="188"/>
      <c r="FR29" s="189"/>
      <c r="FS29" s="174" t="s">
        <v>7</v>
      </c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6"/>
      <c r="GF29" s="132"/>
      <c r="GG29" s="133"/>
      <c r="GH29" s="133"/>
      <c r="GI29" s="133"/>
      <c r="GJ29" s="133"/>
      <c r="GK29" s="133"/>
      <c r="GL29" s="133"/>
    </row>
    <row r="30" spans="1:194" s="124" customFormat="1" ht="36.75" customHeight="1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3"/>
      <c r="BX30" s="180"/>
      <c r="BY30" s="181"/>
      <c r="BZ30" s="181"/>
      <c r="CA30" s="181"/>
      <c r="CB30" s="181"/>
      <c r="CC30" s="181"/>
      <c r="CD30" s="181"/>
      <c r="CE30" s="182"/>
      <c r="CF30" s="180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2"/>
      <c r="CS30" s="180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2"/>
      <c r="DF30" s="180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2"/>
      <c r="DS30" s="180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2"/>
      <c r="EF30" s="183" t="s">
        <v>4</v>
      </c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5"/>
      <c r="ES30" s="183" t="s">
        <v>5</v>
      </c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5"/>
      <c r="FF30" s="183" t="s">
        <v>6</v>
      </c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5"/>
      <c r="FS30" s="180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2"/>
      <c r="GF30" s="132"/>
      <c r="GG30" s="133"/>
      <c r="GH30" s="133"/>
      <c r="GI30" s="133"/>
      <c r="GJ30" s="133"/>
      <c r="GK30" s="133"/>
      <c r="GL30" s="133"/>
    </row>
    <row r="31" spans="1:194" ht="11.25" customHeight="1" thickBot="1">
      <c r="A31" s="230" t="s">
        <v>9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2"/>
      <c r="BX31" s="202" t="s">
        <v>10</v>
      </c>
      <c r="BY31" s="203"/>
      <c r="BZ31" s="203"/>
      <c r="CA31" s="203"/>
      <c r="CB31" s="203"/>
      <c r="CC31" s="203"/>
      <c r="CD31" s="203"/>
      <c r="CE31" s="204"/>
      <c r="CF31" s="202" t="s">
        <v>11</v>
      </c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4"/>
      <c r="CS31" s="202" t="s">
        <v>12</v>
      </c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4"/>
      <c r="DF31" s="202" t="s">
        <v>13</v>
      </c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4"/>
      <c r="DS31" s="202" t="s">
        <v>14</v>
      </c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4"/>
      <c r="EF31" s="202" t="s">
        <v>15</v>
      </c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4"/>
      <c r="ES31" s="202" t="s">
        <v>16</v>
      </c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4"/>
      <c r="FF31" s="202" t="s">
        <v>265</v>
      </c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4"/>
      <c r="FS31" s="202" t="s">
        <v>266</v>
      </c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  <c r="GE31" s="204"/>
      <c r="GF31" s="132"/>
      <c r="GG31" s="133"/>
      <c r="GH31" s="133"/>
      <c r="GI31" s="133"/>
      <c r="GJ31" s="133"/>
      <c r="GK31" s="133"/>
      <c r="GL31" s="133"/>
    </row>
    <row r="32" spans="1:194" ht="13.5" customHeight="1">
      <c r="A32" s="212" t="s">
        <v>673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198" t="s">
        <v>40</v>
      </c>
      <c r="BY32" s="199"/>
      <c r="BZ32" s="199"/>
      <c r="CA32" s="199"/>
      <c r="CB32" s="199"/>
      <c r="CC32" s="199"/>
      <c r="CD32" s="199"/>
      <c r="CE32" s="214"/>
      <c r="CF32" s="215" t="s">
        <v>41</v>
      </c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214"/>
      <c r="CS32" s="215" t="s">
        <v>41</v>
      </c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214"/>
      <c r="DF32" s="215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214"/>
      <c r="DS32" s="233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5"/>
      <c r="EF32" s="216">
        <v>188380.43</v>
      </c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8"/>
      <c r="ES32" s="208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10"/>
      <c r="FF32" s="208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10"/>
      <c r="FS32" s="208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11"/>
      <c r="GF32" s="132"/>
      <c r="GG32" s="133"/>
      <c r="GH32" s="133"/>
      <c r="GI32" s="133"/>
      <c r="GJ32" s="133"/>
      <c r="GK32" s="133"/>
      <c r="GL32" s="133"/>
    </row>
    <row r="33" spans="1:194" ht="10.5" customHeight="1">
      <c r="A33" s="155" t="s">
        <v>552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6"/>
      <c r="BY33" s="137"/>
      <c r="BZ33" s="137"/>
      <c r="CA33" s="137"/>
      <c r="CB33" s="137"/>
      <c r="CC33" s="137"/>
      <c r="CD33" s="137"/>
      <c r="CE33" s="138"/>
      <c r="CF33" s="139" t="s">
        <v>60</v>
      </c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8"/>
      <c r="CS33" s="139" t="s">
        <v>554</v>
      </c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8"/>
      <c r="DF33" s="139" t="s">
        <v>41</v>
      </c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8"/>
      <c r="DS33" s="143" t="s">
        <v>417</v>
      </c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5"/>
      <c r="EF33" s="140">
        <v>90</v>
      </c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2"/>
      <c r="ES33" s="140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2"/>
      <c r="FF33" s="140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2"/>
      <c r="FS33" s="129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1"/>
      <c r="GF33" s="132"/>
      <c r="GG33" s="133"/>
      <c r="GH33" s="133"/>
      <c r="GI33" s="133"/>
      <c r="GJ33" s="133"/>
      <c r="GK33" s="133"/>
      <c r="GL33" s="133"/>
    </row>
    <row r="34" spans="1:194" ht="10.5" customHeight="1">
      <c r="A34" s="15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6"/>
      <c r="BY34" s="137"/>
      <c r="BZ34" s="137"/>
      <c r="CA34" s="137"/>
      <c r="CB34" s="137"/>
      <c r="CC34" s="137"/>
      <c r="CD34" s="137"/>
      <c r="CE34" s="138"/>
      <c r="CF34" s="139" t="s">
        <v>46</v>
      </c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8"/>
      <c r="CS34" s="139" t="s">
        <v>558</v>
      </c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8"/>
      <c r="DF34" s="139" t="s">
        <v>41</v>
      </c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8"/>
      <c r="DS34" s="143" t="s">
        <v>417</v>
      </c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5"/>
      <c r="EF34" s="140">
        <v>3891.78</v>
      </c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2"/>
      <c r="ES34" s="140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2"/>
      <c r="FF34" s="140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2"/>
      <c r="FS34" s="129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1"/>
      <c r="GF34" s="132"/>
      <c r="GG34" s="133"/>
      <c r="GH34" s="133"/>
      <c r="GI34" s="133"/>
      <c r="GJ34" s="133"/>
      <c r="GK34" s="133"/>
      <c r="GL34" s="133"/>
    </row>
    <row r="35" spans="1:194" ht="10.5" customHeight="1">
      <c r="A35" s="155" t="s">
        <v>510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6"/>
      <c r="BY35" s="137"/>
      <c r="BZ35" s="137"/>
      <c r="CA35" s="137"/>
      <c r="CB35" s="137"/>
      <c r="CC35" s="137"/>
      <c r="CD35" s="137"/>
      <c r="CE35" s="138"/>
      <c r="CF35" s="139" t="s">
        <v>51</v>
      </c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8"/>
      <c r="CS35" s="139" t="s">
        <v>95</v>
      </c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8"/>
      <c r="DF35" s="139" t="s">
        <v>41</v>
      </c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8"/>
      <c r="DS35" s="143" t="s">
        <v>417</v>
      </c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5"/>
      <c r="EF35" s="140">
        <v>1896.4</v>
      </c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2"/>
      <c r="ES35" s="140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2"/>
      <c r="FF35" s="140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2"/>
      <c r="FS35" s="129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1"/>
      <c r="GF35" s="132"/>
      <c r="GG35" s="133"/>
      <c r="GH35" s="133"/>
      <c r="GI35" s="133"/>
      <c r="GJ35" s="133"/>
      <c r="GK35" s="133"/>
      <c r="GL35" s="133"/>
    </row>
    <row r="36" spans="1:194" ht="10.5" customHeight="1">
      <c r="A36" s="155" t="s">
        <v>553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6"/>
      <c r="BY36" s="137"/>
      <c r="BZ36" s="137"/>
      <c r="CA36" s="137"/>
      <c r="CB36" s="137"/>
      <c r="CC36" s="137"/>
      <c r="CD36" s="137"/>
      <c r="CE36" s="138"/>
      <c r="CF36" s="139" t="s">
        <v>51</v>
      </c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8"/>
      <c r="CS36" s="139" t="s">
        <v>92</v>
      </c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8"/>
      <c r="DF36" s="139" t="s">
        <v>41</v>
      </c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8"/>
      <c r="DS36" s="143" t="s">
        <v>555</v>
      </c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5"/>
      <c r="EF36" s="140">
        <v>720</v>
      </c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2"/>
      <c r="ES36" s="140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2"/>
      <c r="FF36" s="140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2"/>
      <c r="FS36" s="129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1"/>
      <c r="GF36" s="132"/>
      <c r="GG36" s="133"/>
      <c r="GH36" s="133"/>
      <c r="GI36" s="133"/>
      <c r="GJ36" s="133"/>
      <c r="GK36" s="133"/>
      <c r="GL36" s="133"/>
    </row>
    <row r="37" spans="1:194" ht="10.5" customHeight="1">
      <c r="A37" s="155" t="s">
        <v>509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6"/>
      <c r="BY37" s="137"/>
      <c r="BZ37" s="137"/>
      <c r="CA37" s="137"/>
      <c r="CB37" s="137"/>
      <c r="CC37" s="137"/>
      <c r="CD37" s="137"/>
      <c r="CE37" s="138"/>
      <c r="CF37" s="139" t="s">
        <v>51</v>
      </c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8"/>
      <c r="CS37" s="139" t="s">
        <v>92</v>
      </c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8"/>
      <c r="DF37" s="139" t="s">
        <v>41</v>
      </c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8"/>
      <c r="DS37" s="143" t="s">
        <v>416</v>
      </c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5"/>
      <c r="EF37" s="140">
        <v>181782.25</v>
      </c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2"/>
      <c r="ES37" s="140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2"/>
      <c r="FF37" s="140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2"/>
      <c r="FS37" s="129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1"/>
      <c r="GF37" s="132"/>
      <c r="GG37" s="133"/>
      <c r="GH37" s="133"/>
      <c r="GI37" s="133"/>
      <c r="GJ37" s="133"/>
      <c r="GK37" s="133"/>
      <c r="GL37" s="133"/>
    </row>
    <row r="38" spans="1:194" ht="12.75" customHeight="1">
      <c r="A38" s="212" t="s">
        <v>674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136" t="s">
        <v>42</v>
      </c>
      <c r="BY38" s="137"/>
      <c r="BZ38" s="137"/>
      <c r="CA38" s="137"/>
      <c r="CB38" s="137"/>
      <c r="CC38" s="137"/>
      <c r="CD38" s="137"/>
      <c r="CE38" s="138"/>
      <c r="CF38" s="139" t="s">
        <v>41</v>
      </c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8"/>
      <c r="CS38" s="139" t="s">
        <v>41</v>
      </c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8"/>
      <c r="DF38" s="139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8"/>
      <c r="DS38" s="143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5"/>
      <c r="EF38" s="129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229"/>
      <c r="ES38" s="129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229"/>
      <c r="FF38" s="129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229"/>
      <c r="FS38" s="129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1"/>
      <c r="GF38" s="132"/>
      <c r="GG38" s="133"/>
      <c r="GH38" s="133"/>
      <c r="GI38" s="133"/>
      <c r="GJ38" s="133"/>
      <c r="GK38" s="133"/>
      <c r="GL38" s="133"/>
    </row>
    <row r="39" spans="1:194" s="109" customFormat="1" ht="11.25">
      <c r="A39" s="236" t="s">
        <v>43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8" t="s">
        <v>44</v>
      </c>
      <c r="BY39" s="239"/>
      <c r="BZ39" s="239"/>
      <c r="CA39" s="239"/>
      <c r="CB39" s="239"/>
      <c r="CC39" s="239"/>
      <c r="CD39" s="239"/>
      <c r="CE39" s="240"/>
      <c r="CF39" s="241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40"/>
      <c r="CS39" s="241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40"/>
      <c r="DF39" s="241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40"/>
      <c r="DS39" s="248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50"/>
      <c r="EF39" s="151">
        <f>EF43+EF53+EF40+EF56</f>
        <v>97467010</v>
      </c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3"/>
      <c r="ES39" s="151">
        <f>ES43+ES53+ES40+ES56</f>
        <v>96427760</v>
      </c>
      <c r="ET39" s="242"/>
      <c r="EU39" s="242"/>
      <c r="EV39" s="242"/>
      <c r="EW39" s="242"/>
      <c r="EX39" s="242"/>
      <c r="EY39" s="242"/>
      <c r="EZ39" s="242"/>
      <c r="FA39" s="242"/>
      <c r="FB39" s="242"/>
      <c r="FC39" s="242"/>
      <c r="FD39" s="242"/>
      <c r="FE39" s="243"/>
      <c r="FF39" s="151">
        <f>FF43+FF53+FF40+FF56</f>
        <v>96427760</v>
      </c>
      <c r="FG39" s="242"/>
      <c r="FH39" s="242"/>
      <c r="FI39" s="242"/>
      <c r="FJ39" s="242"/>
      <c r="FK39" s="242"/>
      <c r="FL39" s="242"/>
      <c r="FM39" s="242"/>
      <c r="FN39" s="242"/>
      <c r="FO39" s="242"/>
      <c r="FP39" s="242"/>
      <c r="FQ39" s="242"/>
      <c r="FR39" s="243"/>
      <c r="FS39" s="244"/>
      <c r="FT39" s="242"/>
      <c r="FU39" s="242"/>
      <c r="FV39" s="242"/>
      <c r="FW39" s="242"/>
      <c r="FX39" s="242"/>
      <c r="FY39" s="242"/>
      <c r="FZ39" s="242"/>
      <c r="GA39" s="242"/>
      <c r="GB39" s="242"/>
      <c r="GC39" s="242"/>
      <c r="GD39" s="242"/>
      <c r="GE39" s="245"/>
      <c r="GF39" s="132"/>
      <c r="GG39" s="133"/>
      <c r="GH39" s="133"/>
      <c r="GI39" s="133"/>
      <c r="GJ39" s="133"/>
      <c r="GK39" s="133"/>
      <c r="GL39" s="133"/>
    </row>
    <row r="40" spans="1:194" ht="13.5" customHeight="1">
      <c r="A40" s="246" t="s">
        <v>556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136" t="s">
        <v>45</v>
      </c>
      <c r="BY40" s="137"/>
      <c r="BZ40" s="137"/>
      <c r="CA40" s="137"/>
      <c r="CB40" s="137"/>
      <c r="CC40" s="137"/>
      <c r="CD40" s="137"/>
      <c r="CE40" s="138"/>
      <c r="CF40" s="139" t="s">
        <v>41</v>
      </c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8"/>
      <c r="CS40" s="139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8"/>
      <c r="DF40" s="139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8"/>
      <c r="DS40" s="143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5"/>
      <c r="EF40" s="244">
        <f>EF41</f>
        <v>7500</v>
      </c>
      <c r="EG40" s="242"/>
      <c r="EH40" s="242"/>
      <c r="EI40" s="242"/>
      <c r="EJ40" s="242"/>
      <c r="EK40" s="242"/>
      <c r="EL40" s="242"/>
      <c r="EM40" s="242"/>
      <c r="EN40" s="242"/>
      <c r="EO40" s="242"/>
      <c r="EP40" s="242"/>
      <c r="EQ40" s="242"/>
      <c r="ER40" s="243"/>
      <c r="ES40" s="244">
        <f>ES41</f>
        <v>7500</v>
      </c>
      <c r="ET40" s="242"/>
      <c r="EU40" s="242"/>
      <c r="EV40" s="242"/>
      <c r="EW40" s="242"/>
      <c r="EX40" s="242"/>
      <c r="EY40" s="242"/>
      <c r="EZ40" s="242"/>
      <c r="FA40" s="242"/>
      <c r="FB40" s="242"/>
      <c r="FC40" s="242"/>
      <c r="FD40" s="242"/>
      <c r="FE40" s="243"/>
      <c r="FF40" s="244">
        <f>FF41</f>
        <v>7500</v>
      </c>
      <c r="FG40" s="242"/>
      <c r="FH40" s="242"/>
      <c r="FI40" s="242"/>
      <c r="FJ40" s="242"/>
      <c r="FK40" s="242"/>
      <c r="FL40" s="242"/>
      <c r="FM40" s="242"/>
      <c r="FN40" s="242"/>
      <c r="FO40" s="242"/>
      <c r="FP40" s="242"/>
      <c r="FQ40" s="242"/>
      <c r="FR40" s="243"/>
      <c r="FS40" s="129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1"/>
      <c r="GF40" s="132"/>
      <c r="GG40" s="133"/>
      <c r="GH40" s="133"/>
      <c r="GI40" s="133"/>
      <c r="GJ40" s="133"/>
      <c r="GK40" s="133"/>
      <c r="GL40" s="133"/>
    </row>
    <row r="41" spans="1:194" ht="17.25" customHeight="1">
      <c r="A41" s="254" t="s">
        <v>47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136" t="s">
        <v>48</v>
      </c>
      <c r="BY41" s="137"/>
      <c r="BZ41" s="137"/>
      <c r="CA41" s="137"/>
      <c r="CB41" s="137"/>
      <c r="CC41" s="137"/>
      <c r="CD41" s="137"/>
      <c r="CE41" s="138"/>
      <c r="CF41" s="139" t="s">
        <v>46</v>
      </c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8"/>
      <c r="CS41" s="139" t="s">
        <v>558</v>
      </c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8"/>
      <c r="DF41" s="139" t="s">
        <v>41</v>
      </c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8"/>
      <c r="DS41" s="143" t="s">
        <v>417</v>
      </c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5"/>
      <c r="EF41" s="129">
        <v>7500</v>
      </c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229"/>
      <c r="ES41" s="129">
        <v>7500</v>
      </c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229"/>
      <c r="FF41" s="129">
        <v>7500</v>
      </c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229"/>
      <c r="FS41" s="129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1"/>
      <c r="GF41" s="132"/>
      <c r="GG41" s="133"/>
      <c r="GH41" s="133"/>
      <c r="GI41" s="133"/>
      <c r="GJ41" s="133"/>
      <c r="GK41" s="133"/>
      <c r="GL41" s="133"/>
    </row>
    <row r="42" spans="1:194" ht="15" customHeight="1">
      <c r="A42" s="256" t="s">
        <v>557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8"/>
      <c r="BX42" s="136"/>
      <c r="BY42" s="137"/>
      <c r="BZ42" s="137"/>
      <c r="CA42" s="137"/>
      <c r="CB42" s="137"/>
      <c r="CC42" s="137"/>
      <c r="CD42" s="137"/>
      <c r="CE42" s="138"/>
      <c r="CF42" s="139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8"/>
      <c r="CS42" s="139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8"/>
      <c r="DF42" s="139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8"/>
      <c r="DS42" s="143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5"/>
      <c r="EF42" s="129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229"/>
      <c r="ES42" s="129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229"/>
      <c r="FF42" s="129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229"/>
      <c r="FS42" s="129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1"/>
      <c r="GF42" s="132"/>
      <c r="GG42" s="133"/>
      <c r="GH42" s="133"/>
      <c r="GI42" s="133"/>
      <c r="GJ42" s="133"/>
      <c r="GK42" s="133"/>
      <c r="GL42" s="133"/>
    </row>
    <row r="43" spans="1:194" s="109" customFormat="1" ht="12.75" customHeight="1" thickBot="1">
      <c r="A43" s="267" t="s">
        <v>49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9"/>
      <c r="BX43" s="238" t="s">
        <v>50</v>
      </c>
      <c r="BY43" s="239"/>
      <c r="BZ43" s="239"/>
      <c r="CA43" s="239"/>
      <c r="CB43" s="239"/>
      <c r="CC43" s="239"/>
      <c r="CD43" s="239"/>
      <c r="CE43" s="240"/>
      <c r="CF43" s="241" t="s">
        <v>51</v>
      </c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40"/>
      <c r="CS43" s="241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40"/>
      <c r="DF43" s="241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40"/>
      <c r="DS43" s="248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50"/>
      <c r="EF43" s="151">
        <f>SUM(EF44:ER49)</f>
        <v>93472010</v>
      </c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3"/>
      <c r="ES43" s="151">
        <f>SUM(ES44:FE49)</f>
        <v>93472010</v>
      </c>
      <c r="ET43" s="242"/>
      <c r="EU43" s="242"/>
      <c r="EV43" s="242"/>
      <c r="EW43" s="242"/>
      <c r="EX43" s="242"/>
      <c r="EY43" s="242"/>
      <c r="EZ43" s="242"/>
      <c r="FA43" s="242"/>
      <c r="FB43" s="242"/>
      <c r="FC43" s="242"/>
      <c r="FD43" s="242"/>
      <c r="FE43" s="243"/>
      <c r="FF43" s="151">
        <f>SUM(FF44:FR49)</f>
        <v>93472010</v>
      </c>
      <c r="FG43" s="242"/>
      <c r="FH43" s="242"/>
      <c r="FI43" s="242"/>
      <c r="FJ43" s="242"/>
      <c r="FK43" s="242"/>
      <c r="FL43" s="242"/>
      <c r="FM43" s="242"/>
      <c r="FN43" s="242"/>
      <c r="FO43" s="242"/>
      <c r="FP43" s="242"/>
      <c r="FQ43" s="242"/>
      <c r="FR43" s="243"/>
      <c r="FS43" s="244"/>
      <c r="FT43" s="242"/>
      <c r="FU43" s="242"/>
      <c r="FV43" s="242"/>
      <c r="FW43" s="242"/>
      <c r="FX43" s="242"/>
      <c r="FY43" s="242"/>
      <c r="FZ43" s="242"/>
      <c r="GA43" s="242"/>
      <c r="GB43" s="242"/>
      <c r="GC43" s="242"/>
      <c r="GD43" s="242"/>
      <c r="GE43" s="245"/>
      <c r="GF43" s="132"/>
      <c r="GG43" s="133"/>
      <c r="GH43" s="133"/>
      <c r="GI43" s="133"/>
      <c r="GJ43" s="133"/>
      <c r="GK43" s="133"/>
      <c r="GL43" s="133"/>
    </row>
    <row r="44" spans="1:194" ht="35.25" customHeight="1" thickBot="1">
      <c r="A44" s="134" t="s">
        <v>52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60"/>
      <c r="BX44" s="261" t="s">
        <v>53</v>
      </c>
      <c r="BY44" s="262"/>
      <c r="BZ44" s="262"/>
      <c r="CA44" s="262"/>
      <c r="CB44" s="262"/>
      <c r="CC44" s="262"/>
      <c r="CD44" s="262"/>
      <c r="CE44" s="263"/>
      <c r="CF44" s="279" t="s">
        <v>51</v>
      </c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3"/>
      <c r="CS44" s="279" t="s">
        <v>92</v>
      </c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  <c r="DE44" s="263"/>
      <c r="DF44" s="275" t="s">
        <v>475</v>
      </c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74"/>
      <c r="DS44" s="233" t="s">
        <v>412</v>
      </c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5"/>
      <c r="EF44" s="251">
        <v>40785320</v>
      </c>
      <c r="EG44" s="252"/>
      <c r="EH44" s="252"/>
      <c r="EI44" s="252"/>
      <c r="EJ44" s="252"/>
      <c r="EK44" s="252"/>
      <c r="EL44" s="252"/>
      <c r="EM44" s="252"/>
      <c r="EN44" s="252"/>
      <c r="EO44" s="252"/>
      <c r="EP44" s="252"/>
      <c r="EQ44" s="252"/>
      <c r="ER44" s="253"/>
      <c r="ES44" s="251">
        <v>40785320</v>
      </c>
      <c r="ET44" s="252"/>
      <c r="EU44" s="252"/>
      <c r="EV44" s="252"/>
      <c r="EW44" s="252"/>
      <c r="EX44" s="252"/>
      <c r="EY44" s="252"/>
      <c r="EZ44" s="252"/>
      <c r="FA44" s="252"/>
      <c r="FB44" s="252"/>
      <c r="FC44" s="252"/>
      <c r="FD44" s="252"/>
      <c r="FE44" s="253"/>
      <c r="FF44" s="251">
        <v>40785320</v>
      </c>
      <c r="FG44" s="252"/>
      <c r="FH44" s="252"/>
      <c r="FI44" s="252"/>
      <c r="FJ44" s="252"/>
      <c r="FK44" s="252"/>
      <c r="FL44" s="252"/>
      <c r="FM44" s="252"/>
      <c r="FN44" s="252"/>
      <c r="FO44" s="252"/>
      <c r="FP44" s="252"/>
      <c r="FQ44" s="252"/>
      <c r="FR44" s="253"/>
      <c r="FS44" s="264"/>
      <c r="FT44" s="265"/>
      <c r="FU44" s="265"/>
      <c r="FV44" s="265"/>
      <c r="FW44" s="265"/>
      <c r="FX44" s="265"/>
      <c r="FY44" s="265"/>
      <c r="FZ44" s="265"/>
      <c r="GA44" s="265"/>
      <c r="GB44" s="265"/>
      <c r="GC44" s="265"/>
      <c r="GD44" s="265"/>
      <c r="GE44" s="266"/>
      <c r="GF44" s="132"/>
      <c r="GG44" s="133"/>
      <c r="GH44" s="133"/>
      <c r="GI44" s="133"/>
      <c r="GJ44" s="133"/>
      <c r="GK44" s="133"/>
      <c r="GL44" s="133"/>
    </row>
    <row r="45" spans="1:194" ht="22.5" customHeight="1">
      <c r="A45" s="148" t="s">
        <v>410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50"/>
      <c r="BX45" s="273" t="s">
        <v>53</v>
      </c>
      <c r="BY45" s="226"/>
      <c r="BZ45" s="226"/>
      <c r="CA45" s="226"/>
      <c r="CB45" s="226"/>
      <c r="CC45" s="226"/>
      <c r="CD45" s="226"/>
      <c r="CE45" s="274"/>
      <c r="CF45" s="275" t="s">
        <v>51</v>
      </c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74"/>
      <c r="CS45" s="275" t="s">
        <v>92</v>
      </c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74"/>
      <c r="DF45" s="275" t="s">
        <v>476</v>
      </c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74"/>
      <c r="DS45" s="143" t="s">
        <v>412</v>
      </c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5"/>
      <c r="EF45" s="276">
        <v>23805380</v>
      </c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8"/>
      <c r="ES45" s="276">
        <v>23805380</v>
      </c>
      <c r="ET45" s="277"/>
      <c r="EU45" s="277"/>
      <c r="EV45" s="277"/>
      <c r="EW45" s="277"/>
      <c r="EX45" s="277"/>
      <c r="EY45" s="277"/>
      <c r="EZ45" s="277"/>
      <c r="FA45" s="277"/>
      <c r="FB45" s="277"/>
      <c r="FC45" s="277"/>
      <c r="FD45" s="277"/>
      <c r="FE45" s="278"/>
      <c r="FF45" s="276">
        <v>23805380</v>
      </c>
      <c r="FG45" s="277"/>
      <c r="FH45" s="277"/>
      <c r="FI45" s="277"/>
      <c r="FJ45" s="277"/>
      <c r="FK45" s="277"/>
      <c r="FL45" s="277"/>
      <c r="FM45" s="277"/>
      <c r="FN45" s="277"/>
      <c r="FO45" s="277"/>
      <c r="FP45" s="277"/>
      <c r="FQ45" s="277"/>
      <c r="FR45" s="278"/>
      <c r="FS45" s="270"/>
      <c r="FT45" s="271"/>
      <c r="FU45" s="271"/>
      <c r="FV45" s="271"/>
      <c r="FW45" s="271"/>
      <c r="FX45" s="271"/>
      <c r="FY45" s="271"/>
      <c r="FZ45" s="271"/>
      <c r="GA45" s="271"/>
      <c r="GB45" s="271"/>
      <c r="GC45" s="271"/>
      <c r="GD45" s="271"/>
      <c r="GE45" s="272"/>
      <c r="GF45" s="132"/>
      <c r="GG45" s="133"/>
      <c r="GH45" s="133"/>
      <c r="GI45" s="133"/>
      <c r="GJ45" s="133"/>
      <c r="GK45" s="133"/>
      <c r="GL45" s="133"/>
    </row>
    <row r="46" spans="1:194" ht="22.5" customHeight="1">
      <c r="A46" s="148" t="s">
        <v>410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50"/>
      <c r="BX46" s="273" t="s">
        <v>53</v>
      </c>
      <c r="BY46" s="226"/>
      <c r="BZ46" s="226"/>
      <c r="CA46" s="226"/>
      <c r="CB46" s="226"/>
      <c r="CC46" s="226"/>
      <c r="CD46" s="226"/>
      <c r="CE46" s="274"/>
      <c r="CF46" s="275" t="s">
        <v>51</v>
      </c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74"/>
      <c r="CS46" s="275" t="s">
        <v>92</v>
      </c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274"/>
      <c r="DF46" s="275" t="s">
        <v>474</v>
      </c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74"/>
      <c r="DS46" s="143" t="s">
        <v>411</v>
      </c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5"/>
      <c r="EF46" s="276">
        <v>16731310</v>
      </c>
      <c r="EG46" s="277"/>
      <c r="EH46" s="277"/>
      <c r="EI46" s="277"/>
      <c r="EJ46" s="277"/>
      <c r="EK46" s="277"/>
      <c r="EL46" s="277"/>
      <c r="EM46" s="277"/>
      <c r="EN46" s="277"/>
      <c r="EO46" s="277"/>
      <c r="EP46" s="277"/>
      <c r="EQ46" s="277"/>
      <c r="ER46" s="278"/>
      <c r="ES46" s="276">
        <v>16731310</v>
      </c>
      <c r="ET46" s="277"/>
      <c r="EU46" s="277"/>
      <c r="EV46" s="277"/>
      <c r="EW46" s="277"/>
      <c r="EX46" s="277"/>
      <c r="EY46" s="277"/>
      <c r="EZ46" s="277"/>
      <c r="FA46" s="277"/>
      <c r="FB46" s="277"/>
      <c r="FC46" s="277"/>
      <c r="FD46" s="277"/>
      <c r="FE46" s="278"/>
      <c r="FF46" s="276">
        <v>16731310</v>
      </c>
      <c r="FG46" s="277"/>
      <c r="FH46" s="277"/>
      <c r="FI46" s="277"/>
      <c r="FJ46" s="277"/>
      <c r="FK46" s="277"/>
      <c r="FL46" s="277"/>
      <c r="FM46" s="277"/>
      <c r="FN46" s="277"/>
      <c r="FO46" s="277"/>
      <c r="FP46" s="277"/>
      <c r="FQ46" s="277"/>
      <c r="FR46" s="278"/>
      <c r="FS46" s="270"/>
      <c r="FT46" s="271"/>
      <c r="FU46" s="271"/>
      <c r="FV46" s="271"/>
      <c r="FW46" s="271"/>
      <c r="FX46" s="271"/>
      <c r="FY46" s="271"/>
      <c r="FZ46" s="271"/>
      <c r="GA46" s="271"/>
      <c r="GB46" s="271"/>
      <c r="GC46" s="271"/>
      <c r="GD46" s="271"/>
      <c r="GE46" s="272"/>
      <c r="GF46" s="132"/>
      <c r="GG46" s="133"/>
      <c r="GH46" s="133"/>
      <c r="GI46" s="133"/>
      <c r="GJ46" s="133"/>
      <c r="GK46" s="133"/>
      <c r="GL46" s="133"/>
    </row>
    <row r="47" spans="1:194" ht="10.5" customHeight="1">
      <c r="A47" s="155" t="s">
        <v>414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6" t="s">
        <v>413</v>
      </c>
      <c r="BY47" s="137"/>
      <c r="BZ47" s="137"/>
      <c r="CA47" s="137"/>
      <c r="CB47" s="137"/>
      <c r="CC47" s="137"/>
      <c r="CD47" s="137"/>
      <c r="CE47" s="138"/>
      <c r="CF47" s="139" t="s">
        <v>51</v>
      </c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8"/>
      <c r="CS47" s="139" t="s">
        <v>92</v>
      </c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8"/>
      <c r="DF47" s="139" t="s">
        <v>41</v>
      </c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8"/>
      <c r="DS47" s="143" t="s">
        <v>416</v>
      </c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5"/>
      <c r="EF47" s="140">
        <v>8830000</v>
      </c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2"/>
      <c r="ES47" s="140">
        <v>8830000</v>
      </c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2"/>
      <c r="FF47" s="140">
        <v>8830000</v>
      </c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2"/>
      <c r="FS47" s="129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1"/>
      <c r="GF47" s="132"/>
      <c r="GG47" s="133"/>
      <c r="GH47" s="133"/>
      <c r="GI47" s="133"/>
      <c r="GJ47" s="133"/>
      <c r="GK47" s="133"/>
      <c r="GL47" s="133"/>
    </row>
    <row r="48" spans="1:194" ht="10.5" customHeight="1">
      <c r="A48" s="155" t="s">
        <v>559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6" t="s">
        <v>413</v>
      </c>
      <c r="BY48" s="137"/>
      <c r="BZ48" s="137"/>
      <c r="CA48" s="137"/>
      <c r="CB48" s="137"/>
      <c r="CC48" s="137"/>
      <c r="CD48" s="137"/>
      <c r="CE48" s="138"/>
      <c r="CF48" s="139" t="s">
        <v>51</v>
      </c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8"/>
      <c r="CS48" s="139" t="s">
        <v>92</v>
      </c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8"/>
      <c r="DF48" s="139" t="s">
        <v>41</v>
      </c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8"/>
      <c r="DS48" s="143" t="s">
        <v>555</v>
      </c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5"/>
      <c r="EF48" s="140">
        <v>2600000</v>
      </c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2"/>
      <c r="ES48" s="140">
        <v>2600000</v>
      </c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2"/>
      <c r="FF48" s="140">
        <v>2600000</v>
      </c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2"/>
      <c r="FS48" s="129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1"/>
      <c r="GF48" s="132"/>
      <c r="GG48" s="133"/>
      <c r="GH48" s="133"/>
      <c r="GI48" s="133"/>
      <c r="GJ48" s="133"/>
      <c r="GK48" s="133"/>
      <c r="GL48" s="133"/>
    </row>
    <row r="49" spans="1:194" ht="10.5" customHeight="1">
      <c r="A49" s="155" t="s">
        <v>560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6" t="s">
        <v>413</v>
      </c>
      <c r="BY49" s="137"/>
      <c r="BZ49" s="137"/>
      <c r="CA49" s="137"/>
      <c r="CB49" s="137"/>
      <c r="CC49" s="137"/>
      <c r="CD49" s="137"/>
      <c r="CE49" s="138"/>
      <c r="CF49" s="139" t="s">
        <v>51</v>
      </c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8"/>
      <c r="CS49" s="139" t="s">
        <v>95</v>
      </c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8"/>
      <c r="DF49" s="139" t="s">
        <v>41</v>
      </c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8"/>
      <c r="DS49" s="143" t="s">
        <v>417</v>
      </c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5"/>
      <c r="EF49" s="140">
        <v>720000</v>
      </c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2"/>
      <c r="ES49" s="140">
        <v>720000</v>
      </c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2"/>
      <c r="FF49" s="140">
        <v>720000</v>
      </c>
      <c r="FG49" s="141"/>
      <c r="FH49" s="141"/>
      <c r="FI49" s="141"/>
      <c r="FJ49" s="141"/>
      <c r="FK49" s="141"/>
      <c r="FL49" s="141"/>
      <c r="FM49" s="141"/>
      <c r="FN49" s="141"/>
      <c r="FO49" s="141"/>
      <c r="FP49" s="141"/>
      <c r="FQ49" s="141"/>
      <c r="FR49" s="142"/>
      <c r="FS49" s="129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1"/>
      <c r="GF49" s="132"/>
      <c r="GG49" s="133"/>
      <c r="GH49" s="133"/>
      <c r="GI49" s="133"/>
      <c r="GJ49" s="133"/>
      <c r="GK49" s="133"/>
      <c r="GL49" s="133"/>
    </row>
    <row r="50" spans="1:194" ht="16.5" customHeight="1">
      <c r="A50" s="158" t="s">
        <v>54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60"/>
      <c r="BX50" s="136" t="s">
        <v>55</v>
      </c>
      <c r="BY50" s="137"/>
      <c r="BZ50" s="137"/>
      <c r="CA50" s="137"/>
      <c r="CB50" s="137"/>
      <c r="CC50" s="137"/>
      <c r="CD50" s="137"/>
      <c r="CE50" s="138"/>
      <c r="CF50" s="139" t="s">
        <v>56</v>
      </c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8"/>
      <c r="CS50" s="139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8"/>
      <c r="DF50" s="139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8"/>
      <c r="DS50" s="143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5"/>
      <c r="EF50" s="140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2"/>
      <c r="ES50" s="140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2"/>
      <c r="FF50" s="140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2"/>
      <c r="FS50" s="129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1"/>
      <c r="GF50" s="132"/>
      <c r="GG50" s="133"/>
      <c r="GH50" s="133"/>
      <c r="GI50" s="133"/>
      <c r="GJ50" s="133"/>
      <c r="GK50" s="133"/>
      <c r="GL50" s="133"/>
    </row>
    <row r="51" spans="1:194" ht="17.25" customHeight="1">
      <c r="A51" s="254" t="s">
        <v>47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80" t="s">
        <v>57</v>
      </c>
      <c r="BY51" s="281"/>
      <c r="BZ51" s="281"/>
      <c r="CA51" s="281"/>
      <c r="CB51" s="281"/>
      <c r="CC51" s="281"/>
      <c r="CD51" s="281"/>
      <c r="CE51" s="282"/>
      <c r="CF51" s="283" t="s">
        <v>56</v>
      </c>
      <c r="CG51" s="281"/>
      <c r="CH51" s="281"/>
      <c r="CI51" s="281"/>
      <c r="CJ51" s="281"/>
      <c r="CK51" s="281"/>
      <c r="CL51" s="281"/>
      <c r="CM51" s="281"/>
      <c r="CN51" s="281"/>
      <c r="CO51" s="281"/>
      <c r="CP51" s="281"/>
      <c r="CQ51" s="281"/>
      <c r="CR51" s="282"/>
      <c r="CS51" s="283"/>
      <c r="CT51" s="281"/>
      <c r="CU51" s="281"/>
      <c r="CV51" s="281"/>
      <c r="CW51" s="281"/>
      <c r="CX51" s="281"/>
      <c r="CY51" s="281"/>
      <c r="CZ51" s="281"/>
      <c r="DA51" s="281"/>
      <c r="DB51" s="281"/>
      <c r="DC51" s="281"/>
      <c r="DD51" s="281"/>
      <c r="DE51" s="282"/>
      <c r="DF51" s="283"/>
      <c r="DG51" s="281"/>
      <c r="DH51" s="281"/>
      <c r="DI51" s="281"/>
      <c r="DJ51" s="281"/>
      <c r="DK51" s="281"/>
      <c r="DL51" s="281"/>
      <c r="DM51" s="281"/>
      <c r="DN51" s="281"/>
      <c r="DO51" s="281"/>
      <c r="DP51" s="281"/>
      <c r="DQ51" s="281"/>
      <c r="DR51" s="282"/>
      <c r="DS51" s="336"/>
      <c r="DT51" s="337"/>
      <c r="DU51" s="337"/>
      <c r="DV51" s="337"/>
      <c r="DW51" s="337"/>
      <c r="DX51" s="337"/>
      <c r="DY51" s="337"/>
      <c r="DZ51" s="337"/>
      <c r="EA51" s="337"/>
      <c r="EB51" s="337"/>
      <c r="EC51" s="337"/>
      <c r="ED51" s="337"/>
      <c r="EE51" s="338"/>
      <c r="EF51" s="284"/>
      <c r="EG51" s="285"/>
      <c r="EH51" s="285"/>
      <c r="EI51" s="285"/>
      <c r="EJ51" s="285"/>
      <c r="EK51" s="285"/>
      <c r="EL51" s="285"/>
      <c r="EM51" s="285"/>
      <c r="EN51" s="285"/>
      <c r="EO51" s="285"/>
      <c r="EP51" s="285"/>
      <c r="EQ51" s="285"/>
      <c r="ER51" s="286"/>
      <c r="ES51" s="284"/>
      <c r="ET51" s="285"/>
      <c r="EU51" s="285"/>
      <c r="EV51" s="285"/>
      <c r="EW51" s="285"/>
      <c r="EX51" s="285"/>
      <c r="EY51" s="285"/>
      <c r="EZ51" s="285"/>
      <c r="FA51" s="285"/>
      <c r="FB51" s="285"/>
      <c r="FC51" s="285"/>
      <c r="FD51" s="285"/>
      <c r="FE51" s="286"/>
      <c r="FF51" s="284"/>
      <c r="FG51" s="285"/>
      <c r="FH51" s="285"/>
      <c r="FI51" s="285"/>
      <c r="FJ51" s="285"/>
      <c r="FK51" s="285"/>
      <c r="FL51" s="285"/>
      <c r="FM51" s="285"/>
      <c r="FN51" s="285"/>
      <c r="FO51" s="285"/>
      <c r="FP51" s="285"/>
      <c r="FQ51" s="285"/>
      <c r="FR51" s="286"/>
      <c r="FS51" s="287"/>
      <c r="FT51" s="288"/>
      <c r="FU51" s="288"/>
      <c r="FV51" s="288"/>
      <c r="FW51" s="288"/>
      <c r="FX51" s="288"/>
      <c r="FY51" s="288"/>
      <c r="FZ51" s="288"/>
      <c r="GA51" s="288"/>
      <c r="GB51" s="288"/>
      <c r="GC51" s="288"/>
      <c r="GD51" s="288"/>
      <c r="GE51" s="289"/>
      <c r="GF51" s="132"/>
      <c r="GG51" s="133"/>
      <c r="GH51" s="133"/>
      <c r="GI51" s="133"/>
      <c r="GJ51" s="133"/>
      <c r="GK51" s="133"/>
      <c r="GL51" s="133"/>
    </row>
    <row r="52" spans="1:194" ht="14.25" customHeight="1">
      <c r="A52" s="25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8"/>
      <c r="BX52" s="273"/>
      <c r="BY52" s="226"/>
      <c r="BZ52" s="226"/>
      <c r="CA52" s="226"/>
      <c r="CB52" s="226"/>
      <c r="CC52" s="226"/>
      <c r="CD52" s="226"/>
      <c r="CE52" s="274"/>
      <c r="CF52" s="275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74"/>
      <c r="CS52" s="275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274"/>
      <c r="DF52" s="275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74"/>
      <c r="DS52" s="339"/>
      <c r="DT52" s="228"/>
      <c r="DU52" s="228"/>
      <c r="DV52" s="228"/>
      <c r="DW52" s="228"/>
      <c r="DX52" s="228"/>
      <c r="DY52" s="228"/>
      <c r="DZ52" s="228"/>
      <c r="EA52" s="228"/>
      <c r="EB52" s="228"/>
      <c r="EC52" s="228"/>
      <c r="ED52" s="228"/>
      <c r="EE52" s="340"/>
      <c r="EF52" s="276"/>
      <c r="EG52" s="277"/>
      <c r="EH52" s="277"/>
      <c r="EI52" s="277"/>
      <c r="EJ52" s="277"/>
      <c r="EK52" s="277"/>
      <c r="EL52" s="277"/>
      <c r="EM52" s="277"/>
      <c r="EN52" s="277"/>
      <c r="EO52" s="277"/>
      <c r="EP52" s="277"/>
      <c r="EQ52" s="277"/>
      <c r="ER52" s="278"/>
      <c r="ES52" s="276"/>
      <c r="ET52" s="277"/>
      <c r="EU52" s="277"/>
      <c r="EV52" s="277"/>
      <c r="EW52" s="277"/>
      <c r="EX52" s="277"/>
      <c r="EY52" s="277"/>
      <c r="EZ52" s="277"/>
      <c r="FA52" s="277"/>
      <c r="FB52" s="277"/>
      <c r="FC52" s="277"/>
      <c r="FD52" s="277"/>
      <c r="FE52" s="278"/>
      <c r="FF52" s="276"/>
      <c r="FG52" s="277"/>
      <c r="FH52" s="277"/>
      <c r="FI52" s="277"/>
      <c r="FJ52" s="277"/>
      <c r="FK52" s="277"/>
      <c r="FL52" s="277"/>
      <c r="FM52" s="277"/>
      <c r="FN52" s="277"/>
      <c r="FO52" s="277"/>
      <c r="FP52" s="277"/>
      <c r="FQ52" s="277"/>
      <c r="FR52" s="278"/>
      <c r="FS52" s="270"/>
      <c r="FT52" s="271"/>
      <c r="FU52" s="271"/>
      <c r="FV52" s="271"/>
      <c r="FW52" s="271"/>
      <c r="FX52" s="271"/>
      <c r="FY52" s="271"/>
      <c r="FZ52" s="271"/>
      <c r="GA52" s="271"/>
      <c r="GB52" s="271"/>
      <c r="GC52" s="271"/>
      <c r="GD52" s="271"/>
      <c r="GE52" s="272"/>
      <c r="GF52" s="132"/>
      <c r="GG52" s="133"/>
      <c r="GH52" s="133"/>
      <c r="GI52" s="133"/>
      <c r="GJ52" s="133"/>
      <c r="GK52" s="133"/>
      <c r="GL52" s="133"/>
    </row>
    <row r="53" spans="1:194" s="109" customFormat="1" ht="10.5" customHeight="1">
      <c r="A53" s="267" t="s">
        <v>58</v>
      </c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  <c r="BI53" s="268"/>
      <c r="BJ53" s="268"/>
      <c r="BK53" s="268"/>
      <c r="BL53" s="268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9"/>
      <c r="BX53" s="238" t="s">
        <v>59</v>
      </c>
      <c r="BY53" s="239"/>
      <c r="BZ53" s="239"/>
      <c r="CA53" s="239"/>
      <c r="CB53" s="239"/>
      <c r="CC53" s="239"/>
      <c r="CD53" s="239"/>
      <c r="CE53" s="240"/>
      <c r="CF53" s="241" t="s">
        <v>60</v>
      </c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40"/>
      <c r="CS53" s="241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39"/>
      <c r="DE53" s="240"/>
      <c r="DF53" s="241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40"/>
      <c r="DS53" s="248"/>
      <c r="DT53" s="249"/>
      <c r="DU53" s="249"/>
      <c r="DV53" s="249"/>
      <c r="DW53" s="249"/>
      <c r="DX53" s="249"/>
      <c r="DY53" s="249"/>
      <c r="DZ53" s="249"/>
      <c r="EA53" s="249"/>
      <c r="EB53" s="249"/>
      <c r="EC53" s="249"/>
      <c r="ED53" s="249"/>
      <c r="EE53" s="250"/>
      <c r="EF53" s="151">
        <f>EF54</f>
        <v>150000</v>
      </c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3"/>
      <c r="ES53" s="151">
        <f>ES54</f>
        <v>150000</v>
      </c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3"/>
      <c r="FF53" s="151">
        <f>FF54</f>
        <v>150000</v>
      </c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3"/>
      <c r="FS53" s="244"/>
      <c r="FT53" s="242"/>
      <c r="FU53" s="242"/>
      <c r="FV53" s="242"/>
      <c r="FW53" s="242"/>
      <c r="FX53" s="242"/>
      <c r="FY53" s="242"/>
      <c r="FZ53" s="242"/>
      <c r="GA53" s="242"/>
      <c r="GB53" s="242"/>
      <c r="GC53" s="242"/>
      <c r="GD53" s="242"/>
      <c r="GE53" s="245"/>
      <c r="GF53" s="132"/>
      <c r="GG53" s="133"/>
      <c r="GH53" s="133"/>
      <c r="GI53" s="133"/>
      <c r="GJ53" s="133"/>
      <c r="GK53" s="133"/>
      <c r="GL53" s="133"/>
    </row>
    <row r="54" spans="1:194" ht="10.5" customHeight="1">
      <c r="A54" s="290" t="s">
        <v>47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80" t="s">
        <v>233</v>
      </c>
      <c r="BY54" s="281"/>
      <c r="BZ54" s="281"/>
      <c r="CA54" s="281"/>
      <c r="CB54" s="281"/>
      <c r="CC54" s="281"/>
      <c r="CD54" s="281"/>
      <c r="CE54" s="282"/>
      <c r="CF54" s="283" t="s">
        <v>60</v>
      </c>
      <c r="CG54" s="281"/>
      <c r="CH54" s="281"/>
      <c r="CI54" s="281"/>
      <c r="CJ54" s="281"/>
      <c r="CK54" s="281"/>
      <c r="CL54" s="281"/>
      <c r="CM54" s="281"/>
      <c r="CN54" s="281"/>
      <c r="CO54" s="281"/>
      <c r="CP54" s="281"/>
      <c r="CQ54" s="281"/>
      <c r="CR54" s="282"/>
      <c r="CS54" s="283" t="s">
        <v>554</v>
      </c>
      <c r="CT54" s="281"/>
      <c r="CU54" s="281"/>
      <c r="CV54" s="281"/>
      <c r="CW54" s="281"/>
      <c r="CX54" s="281"/>
      <c r="CY54" s="281"/>
      <c r="CZ54" s="281"/>
      <c r="DA54" s="281"/>
      <c r="DB54" s="281"/>
      <c r="DC54" s="281"/>
      <c r="DD54" s="281"/>
      <c r="DE54" s="282"/>
      <c r="DF54" s="139" t="s">
        <v>41</v>
      </c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8"/>
      <c r="DS54" s="143" t="s">
        <v>417</v>
      </c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5"/>
      <c r="EF54" s="284">
        <v>150000</v>
      </c>
      <c r="EG54" s="285"/>
      <c r="EH54" s="285"/>
      <c r="EI54" s="285"/>
      <c r="EJ54" s="285"/>
      <c r="EK54" s="285"/>
      <c r="EL54" s="285"/>
      <c r="EM54" s="285"/>
      <c r="EN54" s="285"/>
      <c r="EO54" s="285"/>
      <c r="EP54" s="285"/>
      <c r="EQ54" s="285"/>
      <c r="ER54" s="286"/>
      <c r="ES54" s="284">
        <v>150000</v>
      </c>
      <c r="ET54" s="285"/>
      <c r="EU54" s="285"/>
      <c r="EV54" s="285"/>
      <c r="EW54" s="285"/>
      <c r="EX54" s="285"/>
      <c r="EY54" s="285"/>
      <c r="EZ54" s="285"/>
      <c r="FA54" s="285"/>
      <c r="FB54" s="285"/>
      <c r="FC54" s="285"/>
      <c r="FD54" s="285"/>
      <c r="FE54" s="286"/>
      <c r="FF54" s="284">
        <v>150000</v>
      </c>
      <c r="FG54" s="285"/>
      <c r="FH54" s="285"/>
      <c r="FI54" s="285"/>
      <c r="FJ54" s="285"/>
      <c r="FK54" s="285"/>
      <c r="FL54" s="285"/>
      <c r="FM54" s="285"/>
      <c r="FN54" s="285"/>
      <c r="FO54" s="285"/>
      <c r="FP54" s="285"/>
      <c r="FQ54" s="285"/>
      <c r="FR54" s="286"/>
      <c r="FS54" s="287"/>
      <c r="FT54" s="288"/>
      <c r="FU54" s="288"/>
      <c r="FV54" s="288"/>
      <c r="FW54" s="288"/>
      <c r="FX54" s="288"/>
      <c r="FY54" s="288"/>
      <c r="FZ54" s="288"/>
      <c r="GA54" s="288"/>
      <c r="GB54" s="288"/>
      <c r="GC54" s="288"/>
      <c r="GD54" s="288"/>
      <c r="GE54" s="289"/>
      <c r="GF54" s="132"/>
      <c r="GG54" s="133"/>
      <c r="GH54" s="133"/>
      <c r="GI54" s="133"/>
      <c r="GJ54" s="133"/>
      <c r="GK54" s="133"/>
      <c r="GL54" s="133"/>
    </row>
    <row r="55" spans="1:194" ht="10.5" customHeight="1">
      <c r="A55" s="154" t="s">
        <v>561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50"/>
      <c r="BX55" s="273"/>
      <c r="BY55" s="226"/>
      <c r="BZ55" s="226"/>
      <c r="CA55" s="226"/>
      <c r="CB55" s="226"/>
      <c r="CC55" s="226"/>
      <c r="CD55" s="226"/>
      <c r="CE55" s="274"/>
      <c r="CF55" s="275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74"/>
      <c r="CS55" s="275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6"/>
      <c r="DE55" s="274"/>
      <c r="DF55" s="139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8"/>
      <c r="DS55" s="143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5"/>
      <c r="EF55" s="276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8"/>
      <c r="ES55" s="276"/>
      <c r="ET55" s="277"/>
      <c r="EU55" s="277"/>
      <c r="EV55" s="277"/>
      <c r="EW55" s="277"/>
      <c r="EX55" s="277"/>
      <c r="EY55" s="277"/>
      <c r="EZ55" s="277"/>
      <c r="FA55" s="277"/>
      <c r="FB55" s="277"/>
      <c r="FC55" s="277"/>
      <c r="FD55" s="277"/>
      <c r="FE55" s="278"/>
      <c r="FF55" s="276"/>
      <c r="FG55" s="277"/>
      <c r="FH55" s="277"/>
      <c r="FI55" s="277"/>
      <c r="FJ55" s="277"/>
      <c r="FK55" s="277"/>
      <c r="FL55" s="277"/>
      <c r="FM55" s="277"/>
      <c r="FN55" s="277"/>
      <c r="FO55" s="277"/>
      <c r="FP55" s="277"/>
      <c r="FQ55" s="277"/>
      <c r="FR55" s="278"/>
      <c r="FS55" s="270"/>
      <c r="FT55" s="271"/>
      <c r="FU55" s="271"/>
      <c r="FV55" s="271"/>
      <c r="FW55" s="271"/>
      <c r="FX55" s="271"/>
      <c r="FY55" s="271"/>
      <c r="FZ55" s="271"/>
      <c r="GA55" s="271"/>
      <c r="GB55" s="271"/>
      <c r="GC55" s="271"/>
      <c r="GD55" s="271"/>
      <c r="GE55" s="272"/>
      <c r="GF55" s="132"/>
      <c r="GG55" s="133"/>
      <c r="GH55" s="133"/>
      <c r="GI55" s="133"/>
      <c r="GJ55" s="133"/>
      <c r="GK55" s="133"/>
      <c r="GL55" s="133"/>
    </row>
    <row r="56" spans="1:194" ht="12.75" customHeight="1">
      <c r="A56" s="154" t="s">
        <v>61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50"/>
      <c r="BX56" s="136" t="s">
        <v>62</v>
      </c>
      <c r="BY56" s="137"/>
      <c r="BZ56" s="137"/>
      <c r="CA56" s="137"/>
      <c r="CB56" s="137"/>
      <c r="CC56" s="137"/>
      <c r="CD56" s="137"/>
      <c r="CE56" s="138"/>
      <c r="CF56" s="139" t="s">
        <v>63</v>
      </c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8"/>
      <c r="CS56" s="139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8"/>
      <c r="DF56" s="139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8"/>
      <c r="DS56" s="143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5"/>
      <c r="EF56" s="151">
        <f>EF58+EF68</f>
        <v>3837500</v>
      </c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3"/>
      <c r="ES56" s="151">
        <f>ES58+ES68</f>
        <v>2798250</v>
      </c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3"/>
      <c r="FF56" s="151">
        <f>FF58+FF68</f>
        <v>2798250</v>
      </c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3"/>
      <c r="FS56" s="129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1"/>
      <c r="GF56" s="132"/>
      <c r="GG56" s="133"/>
      <c r="GH56" s="133"/>
      <c r="GI56" s="133"/>
      <c r="GJ56" s="133"/>
      <c r="GK56" s="133"/>
      <c r="GL56" s="133"/>
    </row>
    <row r="57" spans="1:194" ht="12.75" customHeight="1">
      <c r="A57" s="154" t="s">
        <v>562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50"/>
      <c r="BX57" s="136"/>
      <c r="BY57" s="137"/>
      <c r="BZ57" s="137"/>
      <c r="CA57" s="137"/>
      <c r="CB57" s="137"/>
      <c r="CC57" s="137"/>
      <c r="CD57" s="137"/>
      <c r="CE57" s="138"/>
      <c r="CF57" s="139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8"/>
      <c r="CS57" s="139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8"/>
      <c r="DF57" s="139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8"/>
      <c r="DS57" s="143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5"/>
      <c r="EF57" s="140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2"/>
      <c r="ES57" s="140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2"/>
      <c r="FF57" s="140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2"/>
      <c r="FS57" s="129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1"/>
      <c r="GF57" s="132"/>
      <c r="GG57" s="133"/>
      <c r="GH57" s="133"/>
      <c r="GI57" s="133"/>
      <c r="GJ57" s="133"/>
      <c r="GK57" s="133"/>
      <c r="GL57" s="133"/>
    </row>
    <row r="58" spans="1:194" ht="12.75" customHeight="1">
      <c r="A58" s="154" t="s">
        <v>64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50"/>
      <c r="BX58" s="136" t="s">
        <v>563</v>
      </c>
      <c r="BY58" s="137"/>
      <c r="BZ58" s="137"/>
      <c r="CA58" s="137"/>
      <c r="CB58" s="137"/>
      <c r="CC58" s="137"/>
      <c r="CD58" s="137"/>
      <c r="CE58" s="138"/>
      <c r="CF58" s="139" t="s">
        <v>60</v>
      </c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8"/>
      <c r="CS58" s="139" t="s">
        <v>460</v>
      </c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8"/>
      <c r="DF58" s="139" t="s">
        <v>471</v>
      </c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8"/>
      <c r="DS58" s="143" t="s">
        <v>426</v>
      </c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5"/>
      <c r="EF58" s="140">
        <v>2078500</v>
      </c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2"/>
      <c r="ES58" s="140">
        <v>1039250</v>
      </c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2"/>
      <c r="FF58" s="140">
        <v>1039250</v>
      </c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2"/>
      <c r="FS58" s="129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1"/>
      <c r="GF58" s="132"/>
      <c r="GG58" s="133"/>
      <c r="GH58" s="133"/>
      <c r="GI58" s="133"/>
      <c r="GJ58" s="133"/>
      <c r="GK58" s="133"/>
      <c r="GL58" s="133"/>
    </row>
    <row r="59" spans="1:194" ht="10.5" customHeight="1" hidden="1">
      <c r="A59" s="154" t="s">
        <v>64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50"/>
      <c r="BX59" s="136" t="s">
        <v>233</v>
      </c>
      <c r="BY59" s="137"/>
      <c r="BZ59" s="137"/>
      <c r="CA59" s="137"/>
      <c r="CB59" s="137"/>
      <c r="CC59" s="137"/>
      <c r="CD59" s="137"/>
      <c r="CE59" s="138"/>
      <c r="CF59" s="139" t="s">
        <v>60</v>
      </c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8"/>
      <c r="CS59" s="139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8"/>
      <c r="DF59" s="139" t="s">
        <v>421</v>
      </c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8"/>
      <c r="DS59" s="143" t="s">
        <v>426</v>
      </c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5"/>
      <c r="EF59" s="140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2"/>
      <c r="ES59" s="140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2"/>
      <c r="FF59" s="140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2"/>
      <c r="FS59" s="129"/>
      <c r="FT59" s="130"/>
      <c r="FU59" s="130"/>
      <c r="FV59" s="130"/>
      <c r="FW59" s="130"/>
      <c r="FX59" s="130"/>
      <c r="FY59" s="130"/>
      <c r="FZ59" s="130"/>
      <c r="GA59" s="130"/>
      <c r="GB59" s="130"/>
      <c r="GC59" s="130"/>
      <c r="GD59" s="130"/>
      <c r="GE59" s="131"/>
      <c r="GF59" s="132"/>
      <c r="GG59" s="133"/>
      <c r="GH59" s="133"/>
      <c r="GI59" s="133"/>
      <c r="GJ59" s="133"/>
      <c r="GK59" s="133"/>
      <c r="GL59" s="133"/>
    </row>
    <row r="60" spans="1:194" ht="10.5" customHeight="1" hidden="1">
      <c r="A60" s="154" t="s">
        <v>64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50"/>
      <c r="BX60" s="136" t="s">
        <v>233</v>
      </c>
      <c r="BY60" s="137"/>
      <c r="BZ60" s="137"/>
      <c r="CA60" s="137"/>
      <c r="CB60" s="137"/>
      <c r="CC60" s="137"/>
      <c r="CD60" s="137"/>
      <c r="CE60" s="138"/>
      <c r="CF60" s="139" t="s">
        <v>60</v>
      </c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8"/>
      <c r="CS60" s="139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8"/>
      <c r="DF60" s="139" t="s">
        <v>422</v>
      </c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8"/>
      <c r="DS60" s="143" t="s">
        <v>426</v>
      </c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5"/>
      <c r="EF60" s="140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2"/>
      <c r="ES60" s="140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2"/>
      <c r="FF60" s="140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2"/>
      <c r="FS60" s="129"/>
      <c r="FT60" s="130"/>
      <c r="FU60" s="130"/>
      <c r="FV60" s="130"/>
      <c r="FW60" s="130"/>
      <c r="FX60" s="130"/>
      <c r="FY60" s="130"/>
      <c r="FZ60" s="130"/>
      <c r="GA60" s="130"/>
      <c r="GB60" s="130"/>
      <c r="GC60" s="130"/>
      <c r="GD60" s="130"/>
      <c r="GE60" s="131"/>
      <c r="GF60" s="132"/>
      <c r="GG60" s="133"/>
      <c r="GH60" s="133"/>
      <c r="GI60" s="133"/>
      <c r="GJ60" s="133"/>
      <c r="GK60" s="133"/>
      <c r="GL60" s="133"/>
    </row>
    <row r="61" spans="1:194" ht="10.5" customHeight="1" hidden="1">
      <c r="A61" s="154" t="s">
        <v>64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50"/>
      <c r="BX61" s="136" t="s">
        <v>233</v>
      </c>
      <c r="BY61" s="137"/>
      <c r="BZ61" s="137"/>
      <c r="CA61" s="137"/>
      <c r="CB61" s="137"/>
      <c r="CC61" s="137"/>
      <c r="CD61" s="137"/>
      <c r="CE61" s="138"/>
      <c r="CF61" s="139" t="s">
        <v>60</v>
      </c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8"/>
      <c r="CS61" s="139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8"/>
      <c r="DF61" s="139" t="s">
        <v>423</v>
      </c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8"/>
      <c r="DS61" s="143" t="s">
        <v>426</v>
      </c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5"/>
      <c r="EF61" s="140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2"/>
      <c r="ES61" s="140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2"/>
      <c r="FF61" s="140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2"/>
      <c r="FS61" s="129"/>
      <c r="FT61" s="130"/>
      <c r="FU61" s="130"/>
      <c r="FV61" s="130"/>
      <c r="FW61" s="130"/>
      <c r="FX61" s="130"/>
      <c r="FY61" s="130"/>
      <c r="FZ61" s="130"/>
      <c r="GA61" s="130"/>
      <c r="GB61" s="130"/>
      <c r="GC61" s="130"/>
      <c r="GD61" s="130"/>
      <c r="GE61" s="131"/>
      <c r="GF61" s="132"/>
      <c r="GG61" s="133"/>
      <c r="GH61" s="133"/>
      <c r="GI61" s="133"/>
      <c r="GJ61" s="133"/>
      <c r="GK61" s="133"/>
      <c r="GL61" s="133"/>
    </row>
    <row r="62" spans="1:194" ht="10.5" customHeight="1" hidden="1">
      <c r="A62" s="154" t="s">
        <v>64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50"/>
      <c r="BX62" s="136" t="s">
        <v>233</v>
      </c>
      <c r="BY62" s="137"/>
      <c r="BZ62" s="137"/>
      <c r="CA62" s="137"/>
      <c r="CB62" s="137"/>
      <c r="CC62" s="137"/>
      <c r="CD62" s="137"/>
      <c r="CE62" s="138"/>
      <c r="CF62" s="139" t="s">
        <v>60</v>
      </c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8"/>
      <c r="CS62" s="139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8"/>
      <c r="DF62" s="139" t="s">
        <v>424</v>
      </c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8"/>
      <c r="DS62" s="143" t="s">
        <v>426</v>
      </c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5"/>
      <c r="EF62" s="140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2"/>
      <c r="ES62" s="140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2"/>
      <c r="FF62" s="140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2"/>
      <c r="FS62" s="129"/>
      <c r="FT62" s="130"/>
      <c r="FU62" s="130"/>
      <c r="FV62" s="130"/>
      <c r="FW62" s="130"/>
      <c r="FX62" s="130"/>
      <c r="FY62" s="130"/>
      <c r="FZ62" s="130"/>
      <c r="GA62" s="130"/>
      <c r="GB62" s="130"/>
      <c r="GC62" s="130"/>
      <c r="GD62" s="130"/>
      <c r="GE62" s="131"/>
      <c r="GF62" s="132"/>
      <c r="GG62" s="133"/>
      <c r="GH62" s="133"/>
      <c r="GI62" s="133"/>
      <c r="GJ62" s="133"/>
      <c r="GK62" s="133"/>
      <c r="GL62" s="133"/>
    </row>
    <row r="63" spans="1:194" ht="10.5" customHeight="1" hidden="1">
      <c r="A63" s="154" t="s">
        <v>64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50"/>
      <c r="BX63" s="136" t="s">
        <v>233</v>
      </c>
      <c r="BY63" s="137"/>
      <c r="BZ63" s="137"/>
      <c r="CA63" s="137"/>
      <c r="CB63" s="137"/>
      <c r="CC63" s="137"/>
      <c r="CD63" s="137"/>
      <c r="CE63" s="138"/>
      <c r="CF63" s="139" t="s">
        <v>60</v>
      </c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8"/>
      <c r="CS63" s="139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8"/>
      <c r="DF63" s="139" t="s">
        <v>425</v>
      </c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8"/>
      <c r="DS63" s="143" t="s">
        <v>426</v>
      </c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5"/>
      <c r="EF63" s="140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2"/>
      <c r="ES63" s="140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2"/>
      <c r="FF63" s="140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2"/>
      <c r="FS63" s="129"/>
      <c r="FT63" s="130"/>
      <c r="FU63" s="130"/>
      <c r="FV63" s="130"/>
      <c r="FW63" s="130"/>
      <c r="FX63" s="130"/>
      <c r="FY63" s="130"/>
      <c r="FZ63" s="130"/>
      <c r="GA63" s="130"/>
      <c r="GB63" s="130"/>
      <c r="GC63" s="130"/>
      <c r="GD63" s="130"/>
      <c r="GE63" s="131"/>
      <c r="GF63" s="132"/>
      <c r="GG63" s="133"/>
      <c r="GH63" s="133"/>
      <c r="GI63" s="133"/>
      <c r="GJ63" s="133"/>
      <c r="GK63" s="133"/>
      <c r="GL63" s="133"/>
    </row>
    <row r="64" spans="1:194" ht="10.5" customHeight="1" hidden="1">
      <c r="A64" s="154" t="s">
        <v>64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50"/>
      <c r="BX64" s="136" t="s">
        <v>233</v>
      </c>
      <c r="BY64" s="137"/>
      <c r="BZ64" s="137"/>
      <c r="CA64" s="137"/>
      <c r="CB64" s="137"/>
      <c r="CC64" s="137"/>
      <c r="CD64" s="137"/>
      <c r="CE64" s="138"/>
      <c r="CF64" s="139" t="s">
        <v>60</v>
      </c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8"/>
      <c r="CS64" s="139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8"/>
      <c r="DF64" s="139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8"/>
      <c r="DS64" s="143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5"/>
      <c r="EF64" s="140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2"/>
      <c r="ES64" s="140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2"/>
      <c r="FF64" s="140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2"/>
      <c r="FS64" s="129"/>
      <c r="FT64" s="130"/>
      <c r="FU64" s="130"/>
      <c r="FV64" s="130"/>
      <c r="FW64" s="130"/>
      <c r="FX64" s="130"/>
      <c r="FY64" s="130"/>
      <c r="FZ64" s="130"/>
      <c r="GA64" s="130"/>
      <c r="GB64" s="130"/>
      <c r="GC64" s="130"/>
      <c r="GD64" s="130"/>
      <c r="GE64" s="131"/>
      <c r="GF64" s="132"/>
      <c r="GG64" s="133"/>
      <c r="GH64" s="133"/>
      <c r="GI64" s="133"/>
      <c r="GJ64" s="133"/>
      <c r="GK64" s="133"/>
      <c r="GL64" s="133"/>
    </row>
    <row r="65" spans="1:194" ht="10.5" customHeight="1" hidden="1">
      <c r="A65" s="154" t="s">
        <v>64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50"/>
      <c r="BX65" s="136" t="s">
        <v>233</v>
      </c>
      <c r="BY65" s="137"/>
      <c r="BZ65" s="137"/>
      <c r="CA65" s="137"/>
      <c r="CB65" s="137"/>
      <c r="CC65" s="137"/>
      <c r="CD65" s="137"/>
      <c r="CE65" s="138"/>
      <c r="CF65" s="139" t="s">
        <v>60</v>
      </c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8"/>
      <c r="CS65" s="139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8"/>
      <c r="DF65" s="139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8"/>
      <c r="DS65" s="143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5"/>
      <c r="EF65" s="140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2"/>
      <c r="ES65" s="140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2"/>
      <c r="FF65" s="140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2"/>
      <c r="FS65" s="129"/>
      <c r="FT65" s="130"/>
      <c r="FU65" s="130"/>
      <c r="FV65" s="130"/>
      <c r="FW65" s="130"/>
      <c r="FX65" s="130"/>
      <c r="FY65" s="130"/>
      <c r="FZ65" s="130"/>
      <c r="GA65" s="130"/>
      <c r="GB65" s="130"/>
      <c r="GC65" s="130"/>
      <c r="GD65" s="130"/>
      <c r="GE65" s="131"/>
      <c r="GF65" s="132"/>
      <c r="GG65" s="133"/>
      <c r="GH65" s="133"/>
      <c r="GI65" s="133"/>
      <c r="GJ65" s="133"/>
      <c r="GK65" s="133"/>
      <c r="GL65" s="133"/>
    </row>
    <row r="66" spans="1:194" ht="10.5" customHeight="1" hidden="1">
      <c r="A66" s="154" t="s">
        <v>64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50"/>
      <c r="BX66" s="136" t="s">
        <v>233</v>
      </c>
      <c r="BY66" s="137"/>
      <c r="BZ66" s="137"/>
      <c r="CA66" s="137"/>
      <c r="CB66" s="137"/>
      <c r="CC66" s="137"/>
      <c r="CD66" s="137"/>
      <c r="CE66" s="138"/>
      <c r="CF66" s="139" t="s">
        <v>60</v>
      </c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8"/>
      <c r="CS66" s="139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8"/>
      <c r="DF66" s="139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8"/>
      <c r="DS66" s="143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5"/>
      <c r="EF66" s="140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2"/>
      <c r="ES66" s="140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140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41"/>
      <c r="FR66" s="142"/>
      <c r="FS66" s="129"/>
      <c r="FT66" s="130"/>
      <c r="FU66" s="130"/>
      <c r="FV66" s="130"/>
      <c r="FW66" s="130"/>
      <c r="FX66" s="130"/>
      <c r="FY66" s="130"/>
      <c r="FZ66" s="130"/>
      <c r="GA66" s="130"/>
      <c r="GB66" s="130"/>
      <c r="GC66" s="130"/>
      <c r="GD66" s="130"/>
      <c r="GE66" s="131"/>
      <c r="GF66" s="132"/>
      <c r="GG66" s="133"/>
      <c r="GH66" s="133"/>
      <c r="GI66" s="133"/>
      <c r="GJ66" s="133"/>
      <c r="GK66" s="133"/>
      <c r="GL66" s="133"/>
    </row>
    <row r="67" spans="1:194" ht="10.5" customHeight="1" hidden="1">
      <c r="A67" s="154" t="s">
        <v>64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50"/>
      <c r="BX67" s="136" t="s">
        <v>233</v>
      </c>
      <c r="BY67" s="137"/>
      <c r="BZ67" s="137"/>
      <c r="CA67" s="137"/>
      <c r="CB67" s="137"/>
      <c r="CC67" s="137"/>
      <c r="CD67" s="137"/>
      <c r="CE67" s="138"/>
      <c r="CF67" s="139" t="s">
        <v>60</v>
      </c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8"/>
      <c r="CS67" s="139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8"/>
      <c r="DF67" s="139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8"/>
      <c r="DS67" s="143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5"/>
      <c r="EF67" s="140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2"/>
      <c r="ES67" s="140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140"/>
      <c r="FG67" s="141"/>
      <c r="FH67" s="141"/>
      <c r="FI67" s="141"/>
      <c r="FJ67" s="141"/>
      <c r="FK67" s="141"/>
      <c r="FL67" s="141"/>
      <c r="FM67" s="141"/>
      <c r="FN67" s="141"/>
      <c r="FO67" s="141"/>
      <c r="FP67" s="141"/>
      <c r="FQ67" s="141"/>
      <c r="FR67" s="142"/>
      <c r="FS67" s="129"/>
      <c r="FT67" s="130"/>
      <c r="FU67" s="130"/>
      <c r="FV67" s="130"/>
      <c r="FW67" s="130"/>
      <c r="FX67" s="130"/>
      <c r="FY67" s="130"/>
      <c r="FZ67" s="130"/>
      <c r="GA67" s="130"/>
      <c r="GB67" s="130"/>
      <c r="GC67" s="130"/>
      <c r="GD67" s="130"/>
      <c r="GE67" s="131"/>
      <c r="GF67" s="132"/>
      <c r="GG67" s="133"/>
      <c r="GH67" s="133"/>
      <c r="GI67" s="133"/>
      <c r="GJ67" s="133"/>
      <c r="GK67" s="133"/>
      <c r="GL67" s="133"/>
    </row>
    <row r="68" spans="1:194" ht="9.75" customHeight="1">
      <c r="A68" s="154" t="s">
        <v>64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50"/>
      <c r="BX68" s="136" t="s">
        <v>564</v>
      </c>
      <c r="BY68" s="137"/>
      <c r="BZ68" s="137"/>
      <c r="CA68" s="137"/>
      <c r="CB68" s="137"/>
      <c r="CC68" s="137"/>
      <c r="CD68" s="137"/>
      <c r="CE68" s="138"/>
      <c r="CF68" s="139" t="s">
        <v>60</v>
      </c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8"/>
      <c r="CS68" s="139" t="s">
        <v>460</v>
      </c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8"/>
      <c r="DF68" s="139" t="s">
        <v>472</v>
      </c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8"/>
      <c r="DS68" s="143" t="s">
        <v>426</v>
      </c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5"/>
      <c r="EF68" s="140">
        <v>1759000</v>
      </c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2"/>
      <c r="ES68" s="140">
        <v>1759000</v>
      </c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140">
        <v>1759000</v>
      </c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2"/>
      <c r="FS68" s="129"/>
      <c r="FT68" s="130"/>
      <c r="FU68" s="130"/>
      <c r="FV68" s="130"/>
      <c r="FW68" s="130"/>
      <c r="FX68" s="130"/>
      <c r="FY68" s="130"/>
      <c r="FZ68" s="130"/>
      <c r="GA68" s="130"/>
      <c r="GB68" s="130"/>
      <c r="GC68" s="130"/>
      <c r="GD68" s="130"/>
      <c r="GE68" s="131"/>
      <c r="GF68" s="132"/>
      <c r="GG68" s="133"/>
      <c r="GH68" s="133"/>
      <c r="GI68" s="133"/>
      <c r="GJ68" s="133"/>
      <c r="GK68" s="133"/>
      <c r="GL68" s="133"/>
    </row>
    <row r="69" spans="1:194" ht="14.25" customHeight="1" hidden="1">
      <c r="A69" s="154" t="s">
        <v>64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50"/>
      <c r="BX69" s="136" t="s">
        <v>233</v>
      </c>
      <c r="BY69" s="137"/>
      <c r="BZ69" s="137"/>
      <c r="CA69" s="137"/>
      <c r="CB69" s="137"/>
      <c r="CC69" s="137"/>
      <c r="CD69" s="137"/>
      <c r="CE69" s="138"/>
      <c r="CF69" s="139" t="s">
        <v>60</v>
      </c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8"/>
      <c r="CS69" s="139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8"/>
      <c r="DF69" s="139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8"/>
      <c r="DS69" s="143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5"/>
      <c r="EF69" s="140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2"/>
      <c r="ES69" s="140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140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2"/>
      <c r="FS69" s="129"/>
      <c r="FT69" s="130"/>
      <c r="FU69" s="130"/>
      <c r="FV69" s="130"/>
      <c r="FW69" s="130"/>
      <c r="FX69" s="130"/>
      <c r="FY69" s="130"/>
      <c r="FZ69" s="130"/>
      <c r="GA69" s="130"/>
      <c r="GB69" s="130"/>
      <c r="GC69" s="130"/>
      <c r="GD69" s="130"/>
      <c r="GE69" s="131"/>
      <c r="GF69" s="132"/>
      <c r="GG69" s="133"/>
      <c r="GH69" s="133"/>
      <c r="GI69" s="133"/>
      <c r="GJ69" s="133"/>
      <c r="GK69" s="133"/>
      <c r="GL69" s="133"/>
    </row>
    <row r="70" spans="1:194" ht="15" customHeight="1" hidden="1">
      <c r="A70" s="154" t="s">
        <v>64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50"/>
      <c r="BX70" s="136" t="s">
        <v>233</v>
      </c>
      <c r="BY70" s="137"/>
      <c r="BZ70" s="137"/>
      <c r="CA70" s="137"/>
      <c r="CB70" s="137"/>
      <c r="CC70" s="137"/>
      <c r="CD70" s="137"/>
      <c r="CE70" s="138"/>
      <c r="CF70" s="139" t="s">
        <v>60</v>
      </c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8"/>
      <c r="CS70" s="139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8"/>
      <c r="DF70" s="139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8"/>
      <c r="DS70" s="143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5"/>
      <c r="EF70" s="140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2"/>
      <c r="ES70" s="140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140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  <c r="FQ70" s="141"/>
      <c r="FR70" s="142"/>
      <c r="FS70" s="129"/>
      <c r="FT70" s="130"/>
      <c r="FU70" s="130"/>
      <c r="FV70" s="130"/>
      <c r="FW70" s="130"/>
      <c r="FX70" s="130"/>
      <c r="FY70" s="130"/>
      <c r="FZ70" s="130"/>
      <c r="GA70" s="130"/>
      <c r="GB70" s="130"/>
      <c r="GC70" s="130"/>
      <c r="GD70" s="130"/>
      <c r="GE70" s="131"/>
      <c r="GF70" s="132"/>
      <c r="GG70" s="133"/>
      <c r="GH70" s="133"/>
      <c r="GI70" s="133"/>
      <c r="GJ70" s="133"/>
      <c r="GK70" s="133"/>
      <c r="GL70" s="133"/>
    </row>
    <row r="71" spans="1:194" ht="7.5" customHeight="1" hidden="1">
      <c r="A71" s="154" t="s">
        <v>64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50"/>
      <c r="BX71" s="136" t="s">
        <v>233</v>
      </c>
      <c r="BY71" s="137"/>
      <c r="BZ71" s="137"/>
      <c r="CA71" s="137"/>
      <c r="CB71" s="137"/>
      <c r="CC71" s="137"/>
      <c r="CD71" s="137"/>
      <c r="CE71" s="138"/>
      <c r="CF71" s="139" t="s">
        <v>60</v>
      </c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8"/>
      <c r="CS71" s="139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8"/>
      <c r="DF71" s="139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8"/>
      <c r="DS71" s="143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5"/>
      <c r="EF71" s="140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2"/>
      <c r="ES71" s="140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140"/>
      <c r="FG71" s="141"/>
      <c r="FH71" s="141"/>
      <c r="FI71" s="141"/>
      <c r="FJ71" s="141"/>
      <c r="FK71" s="141"/>
      <c r="FL71" s="141"/>
      <c r="FM71" s="141"/>
      <c r="FN71" s="141"/>
      <c r="FO71" s="141"/>
      <c r="FP71" s="141"/>
      <c r="FQ71" s="141"/>
      <c r="FR71" s="142"/>
      <c r="FS71" s="129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1"/>
      <c r="GF71" s="132"/>
      <c r="GG71" s="133"/>
      <c r="GH71" s="133"/>
      <c r="GI71" s="133"/>
      <c r="GJ71" s="133"/>
      <c r="GK71" s="133"/>
      <c r="GL71" s="133"/>
    </row>
    <row r="72" spans="1:194" ht="24.75" customHeight="1" hidden="1">
      <c r="A72" s="154" t="s">
        <v>64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50"/>
      <c r="BX72" s="136" t="s">
        <v>233</v>
      </c>
      <c r="BY72" s="137"/>
      <c r="BZ72" s="137"/>
      <c r="CA72" s="137"/>
      <c r="CB72" s="137"/>
      <c r="CC72" s="137"/>
      <c r="CD72" s="137"/>
      <c r="CE72" s="138"/>
      <c r="CF72" s="139" t="s">
        <v>60</v>
      </c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8"/>
      <c r="CS72" s="139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8"/>
      <c r="DF72" s="139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8"/>
      <c r="DS72" s="143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5"/>
      <c r="EF72" s="140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2"/>
      <c r="ES72" s="140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140"/>
      <c r="FG72" s="141"/>
      <c r="FH72" s="141"/>
      <c r="FI72" s="141"/>
      <c r="FJ72" s="141"/>
      <c r="FK72" s="141"/>
      <c r="FL72" s="141"/>
      <c r="FM72" s="141"/>
      <c r="FN72" s="141"/>
      <c r="FO72" s="141"/>
      <c r="FP72" s="141"/>
      <c r="FQ72" s="141"/>
      <c r="FR72" s="142"/>
      <c r="FS72" s="129"/>
      <c r="FT72" s="130"/>
      <c r="FU72" s="130"/>
      <c r="FV72" s="130"/>
      <c r="FW72" s="130"/>
      <c r="FX72" s="130"/>
      <c r="FY72" s="130"/>
      <c r="FZ72" s="130"/>
      <c r="GA72" s="130"/>
      <c r="GB72" s="130"/>
      <c r="GC72" s="130"/>
      <c r="GD72" s="130"/>
      <c r="GE72" s="131"/>
      <c r="GF72" s="132"/>
      <c r="GG72" s="133"/>
      <c r="GH72" s="133"/>
      <c r="GI72" s="133"/>
      <c r="GJ72" s="133"/>
      <c r="GK72" s="133"/>
      <c r="GL72" s="133"/>
    </row>
    <row r="73" spans="1:194" ht="18.75" customHeight="1" hidden="1">
      <c r="A73" s="148" t="s">
        <v>65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50"/>
      <c r="BX73" s="136" t="s">
        <v>234</v>
      </c>
      <c r="BY73" s="137"/>
      <c r="BZ73" s="137"/>
      <c r="CA73" s="137"/>
      <c r="CB73" s="137"/>
      <c r="CC73" s="137"/>
      <c r="CD73" s="137"/>
      <c r="CE73" s="138"/>
      <c r="CF73" s="139" t="s">
        <v>60</v>
      </c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8"/>
      <c r="CS73" s="139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8"/>
      <c r="DF73" s="139"/>
      <c r="DG73" s="137"/>
      <c r="DH73" s="137"/>
      <c r="DI73" s="137"/>
      <c r="DJ73" s="137"/>
      <c r="DK73" s="137"/>
      <c r="DL73" s="137"/>
      <c r="DM73" s="137"/>
      <c r="DN73" s="137"/>
      <c r="DO73" s="137"/>
      <c r="DP73" s="137"/>
      <c r="DQ73" s="137"/>
      <c r="DR73" s="138"/>
      <c r="DS73" s="143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5"/>
      <c r="EF73" s="140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2"/>
      <c r="ES73" s="140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140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  <c r="FQ73" s="141"/>
      <c r="FR73" s="142"/>
      <c r="FS73" s="129"/>
      <c r="FT73" s="130"/>
      <c r="FU73" s="130"/>
      <c r="FV73" s="130"/>
      <c r="FW73" s="130"/>
      <c r="FX73" s="130"/>
      <c r="FY73" s="130"/>
      <c r="FZ73" s="130"/>
      <c r="GA73" s="130"/>
      <c r="GB73" s="130"/>
      <c r="GC73" s="130"/>
      <c r="GD73" s="130"/>
      <c r="GE73" s="131"/>
      <c r="GF73" s="132"/>
      <c r="GG73" s="133"/>
      <c r="GH73" s="133"/>
      <c r="GI73" s="133"/>
      <c r="GJ73" s="133"/>
      <c r="GK73" s="133"/>
      <c r="GL73" s="133"/>
    </row>
    <row r="74" spans="1:194" ht="18" customHeight="1" hidden="1">
      <c r="A74" s="158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60"/>
      <c r="BX74" s="136"/>
      <c r="BY74" s="137"/>
      <c r="BZ74" s="137"/>
      <c r="CA74" s="137"/>
      <c r="CB74" s="137"/>
      <c r="CC74" s="137"/>
      <c r="CD74" s="137"/>
      <c r="CE74" s="138"/>
      <c r="CF74" s="139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8"/>
      <c r="CS74" s="139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8"/>
      <c r="DF74" s="139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8"/>
      <c r="DS74" s="143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5"/>
      <c r="EF74" s="140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2"/>
      <c r="ES74" s="140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140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2"/>
      <c r="FS74" s="129"/>
      <c r="FT74" s="130"/>
      <c r="FU74" s="130"/>
      <c r="FV74" s="130"/>
      <c r="FW74" s="130"/>
      <c r="FX74" s="130"/>
      <c r="FY74" s="130"/>
      <c r="FZ74" s="130"/>
      <c r="GA74" s="130"/>
      <c r="GB74" s="130"/>
      <c r="GC74" s="130"/>
      <c r="GD74" s="130"/>
      <c r="GE74" s="131"/>
      <c r="GF74" s="132"/>
      <c r="GG74" s="133"/>
      <c r="GH74" s="133"/>
      <c r="GI74" s="133"/>
      <c r="GJ74" s="133"/>
      <c r="GK74" s="133"/>
      <c r="GL74" s="133"/>
    </row>
    <row r="75" spans="1:194" ht="10.5" customHeight="1" hidden="1">
      <c r="A75" s="158" t="s">
        <v>61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60"/>
      <c r="BX75" s="136" t="s">
        <v>62</v>
      </c>
      <c r="BY75" s="137"/>
      <c r="BZ75" s="137"/>
      <c r="CA75" s="137"/>
      <c r="CB75" s="137"/>
      <c r="CC75" s="137"/>
      <c r="CD75" s="137"/>
      <c r="CE75" s="138"/>
      <c r="CF75" s="139" t="s">
        <v>63</v>
      </c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8"/>
      <c r="CS75" s="139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8"/>
      <c r="DF75" s="139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8"/>
      <c r="DS75" s="143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5"/>
      <c r="EF75" s="140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2"/>
      <c r="ES75" s="140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140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2"/>
      <c r="FS75" s="129"/>
      <c r="FT75" s="130"/>
      <c r="FU75" s="130"/>
      <c r="FV75" s="130"/>
      <c r="FW75" s="130"/>
      <c r="FX75" s="130"/>
      <c r="FY75" s="130"/>
      <c r="FZ75" s="130"/>
      <c r="GA75" s="130"/>
      <c r="GB75" s="130"/>
      <c r="GC75" s="130"/>
      <c r="GD75" s="130"/>
      <c r="GE75" s="131"/>
      <c r="GF75" s="132"/>
      <c r="GG75" s="133"/>
      <c r="GH75" s="133"/>
      <c r="GI75" s="133"/>
      <c r="GJ75" s="133"/>
      <c r="GK75" s="133"/>
      <c r="GL75" s="133"/>
    </row>
    <row r="76" spans="1:194" ht="10.5" customHeight="1" hidden="1">
      <c r="A76" s="290" t="s">
        <v>47</v>
      </c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1"/>
      <c r="AN76" s="291"/>
      <c r="AO76" s="291"/>
      <c r="AP76" s="291"/>
      <c r="AQ76" s="291"/>
      <c r="AR76" s="291"/>
      <c r="AS76" s="291"/>
      <c r="AT76" s="291"/>
      <c r="AU76" s="291"/>
      <c r="AV76" s="291"/>
      <c r="AW76" s="291"/>
      <c r="AX76" s="291"/>
      <c r="AY76" s="291"/>
      <c r="AZ76" s="291"/>
      <c r="BA76" s="291"/>
      <c r="BB76" s="291"/>
      <c r="BC76" s="291"/>
      <c r="BD76" s="291"/>
      <c r="BE76" s="291"/>
      <c r="BF76" s="291"/>
      <c r="BG76" s="291"/>
      <c r="BH76" s="291"/>
      <c r="BI76" s="291"/>
      <c r="BJ76" s="291"/>
      <c r="BK76" s="291"/>
      <c r="BL76" s="291"/>
      <c r="BM76" s="291"/>
      <c r="BN76" s="291"/>
      <c r="BO76" s="291"/>
      <c r="BP76" s="291"/>
      <c r="BQ76" s="291"/>
      <c r="BR76" s="291"/>
      <c r="BS76" s="291"/>
      <c r="BT76" s="291"/>
      <c r="BU76" s="291"/>
      <c r="BV76" s="291"/>
      <c r="BW76" s="291"/>
      <c r="BX76" s="280"/>
      <c r="BY76" s="281"/>
      <c r="BZ76" s="281"/>
      <c r="CA76" s="281"/>
      <c r="CB76" s="281"/>
      <c r="CC76" s="281"/>
      <c r="CD76" s="281"/>
      <c r="CE76" s="282"/>
      <c r="CF76" s="283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2"/>
      <c r="CS76" s="283"/>
      <c r="CT76" s="281"/>
      <c r="CU76" s="281"/>
      <c r="CV76" s="281"/>
      <c r="CW76" s="281"/>
      <c r="CX76" s="281"/>
      <c r="CY76" s="281"/>
      <c r="CZ76" s="281"/>
      <c r="DA76" s="281"/>
      <c r="DB76" s="281"/>
      <c r="DC76" s="281"/>
      <c r="DD76" s="281"/>
      <c r="DE76" s="282"/>
      <c r="DF76" s="283"/>
      <c r="DG76" s="281"/>
      <c r="DH76" s="281"/>
      <c r="DI76" s="281"/>
      <c r="DJ76" s="281"/>
      <c r="DK76" s="281"/>
      <c r="DL76" s="281"/>
      <c r="DM76" s="281"/>
      <c r="DN76" s="281"/>
      <c r="DO76" s="281"/>
      <c r="DP76" s="281"/>
      <c r="DQ76" s="281"/>
      <c r="DR76" s="282"/>
      <c r="DS76" s="336"/>
      <c r="DT76" s="337"/>
      <c r="DU76" s="337"/>
      <c r="DV76" s="337"/>
      <c r="DW76" s="337"/>
      <c r="DX76" s="337"/>
      <c r="DY76" s="337"/>
      <c r="DZ76" s="337"/>
      <c r="EA76" s="337"/>
      <c r="EB76" s="337"/>
      <c r="EC76" s="337"/>
      <c r="ED76" s="337"/>
      <c r="EE76" s="338"/>
      <c r="EF76" s="284"/>
      <c r="EG76" s="285"/>
      <c r="EH76" s="285"/>
      <c r="EI76" s="285"/>
      <c r="EJ76" s="285"/>
      <c r="EK76" s="285"/>
      <c r="EL76" s="285"/>
      <c r="EM76" s="285"/>
      <c r="EN76" s="285"/>
      <c r="EO76" s="285"/>
      <c r="EP76" s="285"/>
      <c r="EQ76" s="285"/>
      <c r="ER76" s="286"/>
      <c r="ES76" s="284"/>
      <c r="ET76" s="285"/>
      <c r="EU76" s="285"/>
      <c r="EV76" s="285"/>
      <c r="EW76" s="285"/>
      <c r="EX76" s="285"/>
      <c r="EY76" s="285"/>
      <c r="EZ76" s="285"/>
      <c r="FA76" s="285"/>
      <c r="FB76" s="285"/>
      <c r="FC76" s="285"/>
      <c r="FD76" s="285"/>
      <c r="FE76" s="286"/>
      <c r="FF76" s="284"/>
      <c r="FG76" s="285"/>
      <c r="FH76" s="285"/>
      <c r="FI76" s="285"/>
      <c r="FJ76" s="285"/>
      <c r="FK76" s="285"/>
      <c r="FL76" s="285"/>
      <c r="FM76" s="285"/>
      <c r="FN76" s="285"/>
      <c r="FO76" s="285"/>
      <c r="FP76" s="285"/>
      <c r="FQ76" s="285"/>
      <c r="FR76" s="286"/>
      <c r="FS76" s="287"/>
      <c r="FT76" s="288"/>
      <c r="FU76" s="288"/>
      <c r="FV76" s="288"/>
      <c r="FW76" s="288"/>
      <c r="FX76" s="288"/>
      <c r="FY76" s="288"/>
      <c r="FZ76" s="288"/>
      <c r="GA76" s="288"/>
      <c r="GB76" s="288"/>
      <c r="GC76" s="288"/>
      <c r="GD76" s="288"/>
      <c r="GE76" s="289"/>
      <c r="GF76" s="132"/>
      <c r="GG76" s="133"/>
      <c r="GH76" s="133"/>
      <c r="GI76" s="133"/>
      <c r="GJ76" s="133"/>
      <c r="GK76" s="133"/>
      <c r="GL76" s="133"/>
    </row>
    <row r="77" spans="1:194" ht="10.5" customHeight="1" hidden="1">
      <c r="A77" s="154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50"/>
      <c r="BX77" s="273"/>
      <c r="BY77" s="226"/>
      <c r="BZ77" s="226"/>
      <c r="CA77" s="226"/>
      <c r="CB77" s="226"/>
      <c r="CC77" s="226"/>
      <c r="CD77" s="226"/>
      <c r="CE77" s="274"/>
      <c r="CF77" s="275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74"/>
      <c r="CS77" s="275"/>
      <c r="CT77" s="226"/>
      <c r="CU77" s="226"/>
      <c r="CV77" s="226"/>
      <c r="CW77" s="226"/>
      <c r="CX77" s="226"/>
      <c r="CY77" s="226"/>
      <c r="CZ77" s="226"/>
      <c r="DA77" s="226"/>
      <c r="DB77" s="226"/>
      <c r="DC77" s="226"/>
      <c r="DD77" s="226"/>
      <c r="DE77" s="274"/>
      <c r="DF77" s="275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6"/>
      <c r="DR77" s="274"/>
      <c r="DS77" s="339"/>
      <c r="DT77" s="228"/>
      <c r="DU77" s="228"/>
      <c r="DV77" s="228"/>
      <c r="DW77" s="228"/>
      <c r="DX77" s="228"/>
      <c r="DY77" s="228"/>
      <c r="DZ77" s="228"/>
      <c r="EA77" s="228"/>
      <c r="EB77" s="228"/>
      <c r="EC77" s="228"/>
      <c r="ED77" s="228"/>
      <c r="EE77" s="340"/>
      <c r="EF77" s="276"/>
      <c r="EG77" s="277"/>
      <c r="EH77" s="277"/>
      <c r="EI77" s="277"/>
      <c r="EJ77" s="277"/>
      <c r="EK77" s="277"/>
      <c r="EL77" s="277"/>
      <c r="EM77" s="277"/>
      <c r="EN77" s="277"/>
      <c r="EO77" s="277"/>
      <c r="EP77" s="277"/>
      <c r="EQ77" s="277"/>
      <c r="ER77" s="278"/>
      <c r="ES77" s="276"/>
      <c r="ET77" s="277"/>
      <c r="EU77" s="277"/>
      <c r="EV77" s="277"/>
      <c r="EW77" s="277"/>
      <c r="EX77" s="277"/>
      <c r="EY77" s="277"/>
      <c r="EZ77" s="277"/>
      <c r="FA77" s="277"/>
      <c r="FB77" s="277"/>
      <c r="FC77" s="277"/>
      <c r="FD77" s="277"/>
      <c r="FE77" s="278"/>
      <c r="FF77" s="276"/>
      <c r="FG77" s="277"/>
      <c r="FH77" s="277"/>
      <c r="FI77" s="277"/>
      <c r="FJ77" s="277"/>
      <c r="FK77" s="277"/>
      <c r="FL77" s="277"/>
      <c r="FM77" s="277"/>
      <c r="FN77" s="277"/>
      <c r="FO77" s="277"/>
      <c r="FP77" s="277"/>
      <c r="FQ77" s="277"/>
      <c r="FR77" s="278"/>
      <c r="FS77" s="270"/>
      <c r="FT77" s="271"/>
      <c r="FU77" s="271"/>
      <c r="FV77" s="271"/>
      <c r="FW77" s="271"/>
      <c r="FX77" s="271"/>
      <c r="FY77" s="271"/>
      <c r="FZ77" s="271"/>
      <c r="GA77" s="271"/>
      <c r="GB77" s="271"/>
      <c r="GC77" s="271"/>
      <c r="GD77" s="271"/>
      <c r="GE77" s="272"/>
      <c r="GF77" s="132"/>
      <c r="GG77" s="133"/>
      <c r="GH77" s="133"/>
      <c r="GI77" s="133"/>
      <c r="GJ77" s="133"/>
      <c r="GK77" s="133"/>
      <c r="GL77" s="133"/>
    </row>
    <row r="78" spans="1:194" ht="10.5" customHeight="1" hidden="1">
      <c r="A78" s="148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50"/>
      <c r="BX78" s="136"/>
      <c r="BY78" s="137"/>
      <c r="BZ78" s="137"/>
      <c r="CA78" s="137"/>
      <c r="CB78" s="137"/>
      <c r="CC78" s="137"/>
      <c r="CD78" s="137"/>
      <c r="CE78" s="138"/>
      <c r="CF78" s="139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8"/>
      <c r="CS78" s="139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8"/>
      <c r="DF78" s="139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8"/>
      <c r="DS78" s="143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5"/>
      <c r="EF78" s="140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2"/>
      <c r="ES78" s="140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140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2"/>
      <c r="FS78" s="129"/>
      <c r="FT78" s="130"/>
      <c r="FU78" s="130"/>
      <c r="FV78" s="130"/>
      <c r="FW78" s="130"/>
      <c r="FX78" s="130"/>
      <c r="FY78" s="130"/>
      <c r="FZ78" s="130"/>
      <c r="GA78" s="130"/>
      <c r="GB78" s="130"/>
      <c r="GC78" s="130"/>
      <c r="GD78" s="130"/>
      <c r="GE78" s="131"/>
      <c r="GF78" s="132"/>
      <c r="GG78" s="133"/>
      <c r="GH78" s="133"/>
      <c r="GI78" s="133"/>
      <c r="GJ78" s="133"/>
      <c r="GK78" s="133"/>
      <c r="GL78" s="133"/>
    </row>
    <row r="79" spans="1:194" ht="14.25" customHeight="1" hidden="1">
      <c r="A79" s="158" t="s">
        <v>66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60"/>
      <c r="BX79" s="136" t="s">
        <v>67</v>
      </c>
      <c r="BY79" s="137"/>
      <c r="BZ79" s="137"/>
      <c r="CA79" s="137"/>
      <c r="CB79" s="137"/>
      <c r="CC79" s="137"/>
      <c r="CD79" s="137"/>
      <c r="CE79" s="138"/>
      <c r="CF79" s="139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8"/>
      <c r="CS79" s="139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8"/>
      <c r="DF79" s="139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8"/>
      <c r="DS79" s="143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5"/>
      <c r="EF79" s="140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2"/>
      <c r="ES79" s="140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2"/>
      <c r="FF79" s="140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2"/>
      <c r="FS79" s="129"/>
      <c r="FT79" s="130"/>
      <c r="FU79" s="130"/>
      <c r="FV79" s="130"/>
      <c r="FW79" s="130"/>
      <c r="FX79" s="130"/>
      <c r="FY79" s="130"/>
      <c r="FZ79" s="130"/>
      <c r="GA79" s="130"/>
      <c r="GB79" s="130"/>
      <c r="GC79" s="130"/>
      <c r="GD79" s="130"/>
      <c r="GE79" s="131"/>
      <c r="GF79" s="132"/>
      <c r="GG79" s="133"/>
      <c r="GH79" s="133"/>
      <c r="GI79" s="133"/>
      <c r="GJ79" s="133"/>
      <c r="GK79" s="133"/>
      <c r="GL79" s="133"/>
    </row>
    <row r="80" spans="1:194" ht="12" customHeight="1" hidden="1">
      <c r="A80" s="290" t="s">
        <v>47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  <c r="BF80" s="291"/>
      <c r="BG80" s="291"/>
      <c r="BH80" s="291"/>
      <c r="BI80" s="291"/>
      <c r="BJ80" s="291"/>
      <c r="BK80" s="291"/>
      <c r="BL80" s="291"/>
      <c r="BM80" s="291"/>
      <c r="BN80" s="291"/>
      <c r="BO80" s="291"/>
      <c r="BP80" s="291"/>
      <c r="BQ80" s="291"/>
      <c r="BR80" s="291"/>
      <c r="BS80" s="291"/>
      <c r="BT80" s="291"/>
      <c r="BU80" s="291"/>
      <c r="BV80" s="291"/>
      <c r="BW80" s="291"/>
      <c r="BX80" s="280"/>
      <c r="BY80" s="281"/>
      <c r="BZ80" s="281"/>
      <c r="CA80" s="281"/>
      <c r="CB80" s="281"/>
      <c r="CC80" s="281"/>
      <c r="CD80" s="281"/>
      <c r="CE80" s="282"/>
      <c r="CF80" s="283"/>
      <c r="CG80" s="281"/>
      <c r="CH80" s="281"/>
      <c r="CI80" s="281"/>
      <c r="CJ80" s="281"/>
      <c r="CK80" s="281"/>
      <c r="CL80" s="281"/>
      <c r="CM80" s="281"/>
      <c r="CN80" s="281"/>
      <c r="CO80" s="281"/>
      <c r="CP80" s="281"/>
      <c r="CQ80" s="281"/>
      <c r="CR80" s="282"/>
      <c r="CS80" s="283"/>
      <c r="CT80" s="281"/>
      <c r="CU80" s="281"/>
      <c r="CV80" s="281"/>
      <c r="CW80" s="281"/>
      <c r="CX80" s="281"/>
      <c r="CY80" s="281"/>
      <c r="CZ80" s="281"/>
      <c r="DA80" s="281"/>
      <c r="DB80" s="281"/>
      <c r="DC80" s="281"/>
      <c r="DD80" s="281"/>
      <c r="DE80" s="282"/>
      <c r="DF80" s="283"/>
      <c r="DG80" s="281"/>
      <c r="DH80" s="281"/>
      <c r="DI80" s="281"/>
      <c r="DJ80" s="281"/>
      <c r="DK80" s="281"/>
      <c r="DL80" s="281"/>
      <c r="DM80" s="281"/>
      <c r="DN80" s="281"/>
      <c r="DO80" s="281"/>
      <c r="DP80" s="281"/>
      <c r="DQ80" s="281"/>
      <c r="DR80" s="282"/>
      <c r="DS80" s="336"/>
      <c r="DT80" s="337"/>
      <c r="DU80" s="337"/>
      <c r="DV80" s="337"/>
      <c r="DW80" s="337"/>
      <c r="DX80" s="337"/>
      <c r="DY80" s="337"/>
      <c r="DZ80" s="337"/>
      <c r="EA80" s="337"/>
      <c r="EB80" s="337"/>
      <c r="EC80" s="337"/>
      <c r="ED80" s="337"/>
      <c r="EE80" s="338"/>
      <c r="EF80" s="284"/>
      <c r="EG80" s="285"/>
      <c r="EH80" s="285"/>
      <c r="EI80" s="285"/>
      <c r="EJ80" s="285"/>
      <c r="EK80" s="285"/>
      <c r="EL80" s="285"/>
      <c r="EM80" s="285"/>
      <c r="EN80" s="285"/>
      <c r="EO80" s="285"/>
      <c r="EP80" s="285"/>
      <c r="EQ80" s="285"/>
      <c r="ER80" s="286"/>
      <c r="ES80" s="284"/>
      <c r="ET80" s="285"/>
      <c r="EU80" s="285"/>
      <c r="EV80" s="285"/>
      <c r="EW80" s="285"/>
      <c r="EX80" s="285"/>
      <c r="EY80" s="285"/>
      <c r="EZ80" s="285"/>
      <c r="FA80" s="285"/>
      <c r="FB80" s="285"/>
      <c r="FC80" s="285"/>
      <c r="FD80" s="285"/>
      <c r="FE80" s="286"/>
      <c r="FF80" s="284"/>
      <c r="FG80" s="285"/>
      <c r="FH80" s="285"/>
      <c r="FI80" s="285"/>
      <c r="FJ80" s="285"/>
      <c r="FK80" s="285"/>
      <c r="FL80" s="285"/>
      <c r="FM80" s="285"/>
      <c r="FN80" s="285"/>
      <c r="FO80" s="285"/>
      <c r="FP80" s="285"/>
      <c r="FQ80" s="285"/>
      <c r="FR80" s="286"/>
      <c r="FS80" s="287"/>
      <c r="FT80" s="288"/>
      <c r="FU80" s="288"/>
      <c r="FV80" s="288"/>
      <c r="FW80" s="288"/>
      <c r="FX80" s="288"/>
      <c r="FY80" s="288"/>
      <c r="FZ80" s="288"/>
      <c r="GA80" s="288"/>
      <c r="GB80" s="288"/>
      <c r="GC80" s="288"/>
      <c r="GD80" s="288"/>
      <c r="GE80" s="289"/>
      <c r="GF80" s="132"/>
      <c r="GG80" s="133"/>
      <c r="GH80" s="133"/>
      <c r="GI80" s="133"/>
      <c r="GJ80" s="133"/>
      <c r="GK80" s="133"/>
      <c r="GL80" s="133"/>
    </row>
    <row r="81" spans="1:194" ht="12" customHeight="1" hidden="1">
      <c r="A81" s="154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50"/>
      <c r="BX81" s="273"/>
      <c r="BY81" s="226"/>
      <c r="BZ81" s="226"/>
      <c r="CA81" s="226"/>
      <c r="CB81" s="226"/>
      <c r="CC81" s="226"/>
      <c r="CD81" s="226"/>
      <c r="CE81" s="274"/>
      <c r="CF81" s="275"/>
      <c r="CG81" s="226"/>
      <c r="CH81" s="226"/>
      <c r="CI81" s="226"/>
      <c r="CJ81" s="226"/>
      <c r="CK81" s="226"/>
      <c r="CL81" s="226"/>
      <c r="CM81" s="226"/>
      <c r="CN81" s="226"/>
      <c r="CO81" s="226"/>
      <c r="CP81" s="226"/>
      <c r="CQ81" s="226"/>
      <c r="CR81" s="274"/>
      <c r="CS81" s="275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6"/>
      <c r="DE81" s="274"/>
      <c r="DF81" s="275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6"/>
      <c r="DR81" s="274"/>
      <c r="DS81" s="339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340"/>
      <c r="EF81" s="276"/>
      <c r="EG81" s="277"/>
      <c r="EH81" s="277"/>
      <c r="EI81" s="277"/>
      <c r="EJ81" s="277"/>
      <c r="EK81" s="277"/>
      <c r="EL81" s="277"/>
      <c r="EM81" s="277"/>
      <c r="EN81" s="277"/>
      <c r="EO81" s="277"/>
      <c r="EP81" s="277"/>
      <c r="EQ81" s="277"/>
      <c r="ER81" s="278"/>
      <c r="ES81" s="276"/>
      <c r="ET81" s="277"/>
      <c r="EU81" s="277"/>
      <c r="EV81" s="277"/>
      <c r="EW81" s="277"/>
      <c r="EX81" s="277"/>
      <c r="EY81" s="277"/>
      <c r="EZ81" s="277"/>
      <c r="FA81" s="277"/>
      <c r="FB81" s="277"/>
      <c r="FC81" s="277"/>
      <c r="FD81" s="277"/>
      <c r="FE81" s="278"/>
      <c r="FF81" s="276"/>
      <c r="FG81" s="277"/>
      <c r="FH81" s="277"/>
      <c r="FI81" s="277"/>
      <c r="FJ81" s="277"/>
      <c r="FK81" s="277"/>
      <c r="FL81" s="277"/>
      <c r="FM81" s="277"/>
      <c r="FN81" s="277"/>
      <c r="FO81" s="277"/>
      <c r="FP81" s="277"/>
      <c r="FQ81" s="277"/>
      <c r="FR81" s="278"/>
      <c r="FS81" s="270"/>
      <c r="FT81" s="271"/>
      <c r="FU81" s="271"/>
      <c r="FV81" s="271"/>
      <c r="FW81" s="271"/>
      <c r="FX81" s="271"/>
      <c r="FY81" s="271"/>
      <c r="FZ81" s="271"/>
      <c r="GA81" s="271"/>
      <c r="GB81" s="271"/>
      <c r="GC81" s="271"/>
      <c r="GD81" s="271"/>
      <c r="GE81" s="272"/>
      <c r="GF81" s="132"/>
      <c r="GG81" s="133"/>
      <c r="GH81" s="133"/>
      <c r="GI81" s="133"/>
      <c r="GJ81" s="133"/>
      <c r="GK81" s="133"/>
      <c r="GL81" s="133"/>
    </row>
    <row r="82" spans="1:194" ht="13.5" customHeight="1" hidden="1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50"/>
      <c r="BX82" s="136"/>
      <c r="BY82" s="137"/>
      <c r="BZ82" s="137"/>
      <c r="CA82" s="137"/>
      <c r="CB82" s="137"/>
      <c r="CC82" s="137"/>
      <c r="CD82" s="137"/>
      <c r="CE82" s="138"/>
      <c r="CF82" s="139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8"/>
      <c r="CS82" s="139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8"/>
      <c r="DF82" s="139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8"/>
      <c r="DS82" s="143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5"/>
      <c r="EF82" s="140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2"/>
      <c r="ES82" s="140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2"/>
      <c r="FF82" s="140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2"/>
      <c r="FS82" s="129"/>
      <c r="FT82" s="130"/>
      <c r="FU82" s="130"/>
      <c r="FV82" s="130"/>
      <c r="FW82" s="130"/>
      <c r="FX82" s="130"/>
      <c r="FY82" s="130"/>
      <c r="FZ82" s="130"/>
      <c r="GA82" s="130"/>
      <c r="GB82" s="130"/>
      <c r="GC82" s="130"/>
      <c r="GD82" s="130"/>
      <c r="GE82" s="131"/>
      <c r="GF82" s="132"/>
      <c r="GG82" s="133"/>
      <c r="GH82" s="133"/>
      <c r="GI82" s="133"/>
      <c r="GJ82" s="133"/>
      <c r="GK82" s="133"/>
      <c r="GL82" s="133"/>
    </row>
    <row r="83" spans="1:194" ht="18.75" customHeight="1" hidden="1">
      <c r="A83" s="158" t="s">
        <v>68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60"/>
      <c r="BX83" s="136" t="s">
        <v>69</v>
      </c>
      <c r="BY83" s="137"/>
      <c r="BZ83" s="137"/>
      <c r="CA83" s="137"/>
      <c r="CB83" s="137"/>
      <c r="CC83" s="137"/>
      <c r="CD83" s="137"/>
      <c r="CE83" s="138"/>
      <c r="CF83" s="139" t="s">
        <v>41</v>
      </c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8"/>
      <c r="CS83" s="139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8"/>
      <c r="DF83" s="139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8"/>
      <c r="DS83" s="143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5"/>
      <c r="EF83" s="140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2"/>
      <c r="ES83" s="140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2"/>
      <c r="FF83" s="140"/>
      <c r="FG83" s="141"/>
      <c r="FH83" s="141"/>
      <c r="FI83" s="141"/>
      <c r="FJ83" s="141"/>
      <c r="FK83" s="141"/>
      <c r="FL83" s="141"/>
      <c r="FM83" s="141"/>
      <c r="FN83" s="141"/>
      <c r="FO83" s="141"/>
      <c r="FP83" s="141"/>
      <c r="FQ83" s="141"/>
      <c r="FR83" s="142"/>
      <c r="FS83" s="129"/>
      <c r="FT83" s="130"/>
      <c r="FU83" s="130"/>
      <c r="FV83" s="130"/>
      <c r="FW83" s="130"/>
      <c r="FX83" s="130"/>
      <c r="FY83" s="130"/>
      <c r="FZ83" s="130"/>
      <c r="GA83" s="130"/>
      <c r="GB83" s="130"/>
      <c r="GC83" s="130"/>
      <c r="GD83" s="130"/>
      <c r="GE83" s="131"/>
      <c r="GF83" s="132"/>
      <c r="GG83" s="133"/>
      <c r="GH83" s="133"/>
      <c r="GI83" s="133"/>
      <c r="GJ83" s="133"/>
      <c r="GK83" s="133"/>
      <c r="GL83" s="133"/>
    </row>
    <row r="84" spans="1:194" ht="15" customHeight="1" hidden="1">
      <c r="A84" s="134" t="s">
        <v>70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6" t="s">
        <v>71</v>
      </c>
      <c r="BY84" s="137"/>
      <c r="BZ84" s="137"/>
      <c r="CA84" s="137"/>
      <c r="CB84" s="137"/>
      <c r="CC84" s="137"/>
      <c r="CD84" s="137"/>
      <c r="CE84" s="138"/>
      <c r="CF84" s="139" t="s">
        <v>72</v>
      </c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8"/>
      <c r="CS84" s="139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8"/>
      <c r="DF84" s="139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8"/>
      <c r="DS84" s="143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5"/>
      <c r="EF84" s="140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2"/>
      <c r="ES84" s="140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2"/>
      <c r="FF84" s="140"/>
      <c r="FG84" s="141"/>
      <c r="FH84" s="141"/>
      <c r="FI84" s="141"/>
      <c r="FJ84" s="141"/>
      <c r="FK84" s="141"/>
      <c r="FL84" s="141"/>
      <c r="FM84" s="141"/>
      <c r="FN84" s="141"/>
      <c r="FO84" s="141"/>
      <c r="FP84" s="141"/>
      <c r="FQ84" s="141"/>
      <c r="FR84" s="142"/>
      <c r="FS84" s="129" t="s">
        <v>41</v>
      </c>
      <c r="FT84" s="130"/>
      <c r="FU84" s="130"/>
      <c r="FV84" s="130"/>
      <c r="FW84" s="130"/>
      <c r="FX84" s="130"/>
      <c r="FY84" s="130"/>
      <c r="FZ84" s="130"/>
      <c r="GA84" s="130"/>
      <c r="GB84" s="130"/>
      <c r="GC84" s="130"/>
      <c r="GD84" s="130"/>
      <c r="GE84" s="131"/>
      <c r="GF84" s="132"/>
      <c r="GG84" s="133"/>
      <c r="GH84" s="133"/>
      <c r="GI84" s="133"/>
      <c r="GJ84" s="133"/>
      <c r="GK84" s="133"/>
      <c r="GL84" s="133"/>
    </row>
    <row r="85" spans="1:194" ht="17.25" customHeight="1">
      <c r="A85" s="148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50"/>
      <c r="BX85" s="136"/>
      <c r="BY85" s="137"/>
      <c r="BZ85" s="137"/>
      <c r="CA85" s="137"/>
      <c r="CB85" s="137"/>
      <c r="CC85" s="137"/>
      <c r="CD85" s="137"/>
      <c r="CE85" s="138"/>
      <c r="CF85" s="139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8"/>
      <c r="CS85" s="139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8"/>
      <c r="DF85" s="139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8"/>
      <c r="DS85" s="143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5"/>
      <c r="EF85" s="140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2"/>
      <c r="ES85" s="140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2"/>
      <c r="FF85" s="140"/>
      <c r="FG85" s="141"/>
      <c r="FH85" s="141"/>
      <c r="FI85" s="141"/>
      <c r="FJ85" s="141"/>
      <c r="FK85" s="141"/>
      <c r="FL85" s="141"/>
      <c r="FM85" s="141"/>
      <c r="FN85" s="141"/>
      <c r="FO85" s="141"/>
      <c r="FP85" s="141"/>
      <c r="FQ85" s="141"/>
      <c r="FR85" s="142"/>
      <c r="FS85" s="129"/>
      <c r="FT85" s="130"/>
      <c r="FU85" s="130"/>
      <c r="FV85" s="130"/>
      <c r="FW85" s="130"/>
      <c r="FX85" s="130"/>
      <c r="FY85" s="130"/>
      <c r="FZ85" s="130"/>
      <c r="GA85" s="130"/>
      <c r="GB85" s="130"/>
      <c r="GC85" s="130"/>
      <c r="GD85" s="130"/>
      <c r="GE85" s="131"/>
      <c r="GF85" s="132"/>
      <c r="GG85" s="133"/>
      <c r="GH85" s="133"/>
      <c r="GI85" s="133"/>
      <c r="GJ85" s="133"/>
      <c r="GK85" s="133"/>
      <c r="GL85" s="133"/>
    </row>
    <row r="86" spans="1:194" ht="11.25" customHeight="1">
      <c r="A86" s="236" t="s">
        <v>73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37"/>
      <c r="BM86" s="237"/>
      <c r="BN86" s="237"/>
      <c r="BO86" s="237"/>
      <c r="BP86" s="237"/>
      <c r="BQ86" s="237"/>
      <c r="BR86" s="237"/>
      <c r="BS86" s="237"/>
      <c r="BT86" s="237"/>
      <c r="BU86" s="237"/>
      <c r="BV86" s="237"/>
      <c r="BW86" s="237"/>
      <c r="BX86" s="238" t="s">
        <v>74</v>
      </c>
      <c r="BY86" s="239"/>
      <c r="BZ86" s="239"/>
      <c r="CA86" s="239"/>
      <c r="CB86" s="239"/>
      <c r="CC86" s="239"/>
      <c r="CD86" s="239"/>
      <c r="CE86" s="240"/>
      <c r="CF86" s="241" t="s">
        <v>41</v>
      </c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40"/>
      <c r="CS86" s="139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8"/>
      <c r="DF86" s="139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8"/>
      <c r="DS86" s="143"/>
      <c r="DT86" s="144"/>
      <c r="DU86" s="144"/>
      <c r="DV86" s="144"/>
      <c r="DW86" s="144"/>
      <c r="DX86" s="144"/>
      <c r="DY86" s="144"/>
      <c r="DZ86" s="144"/>
      <c r="EA86" s="144"/>
      <c r="EB86" s="144"/>
      <c r="EC86" s="144"/>
      <c r="ED86" s="144"/>
      <c r="EE86" s="145"/>
      <c r="EF86" s="151">
        <f>EF87+EF97+EF115+EF132</f>
        <v>97655390.43</v>
      </c>
      <c r="EG86" s="152"/>
      <c r="EH86" s="152"/>
      <c r="EI86" s="152"/>
      <c r="EJ86" s="152"/>
      <c r="EK86" s="152"/>
      <c r="EL86" s="152"/>
      <c r="EM86" s="152"/>
      <c r="EN86" s="152"/>
      <c r="EO86" s="152"/>
      <c r="EP86" s="152"/>
      <c r="EQ86" s="152"/>
      <c r="ER86" s="153"/>
      <c r="ES86" s="151">
        <f>ES87+ES97+ES115+ES132</f>
        <v>96427760</v>
      </c>
      <c r="ET86" s="152"/>
      <c r="EU86" s="152"/>
      <c r="EV86" s="152"/>
      <c r="EW86" s="152"/>
      <c r="EX86" s="152"/>
      <c r="EY86" s="152"/>
      <c r="EZ86" s="152"/>
      <c r="FA86" s="152"/>
      <c r="FB86" s="152"/>
      <c r="FC86" s="152"/>
      <c r="FD86" s="152"/>
      <c r="FE86" s="153"/>
      <c r="FF86" s="151">
        <f>FF87+FF97+FF115+FF132</f>
        <v>96427760</v>
      </c>
      <c r="FG86" s="152"/>
      <c r="FH86" s="152"/>
      <c r="FI86" s="152"/>
      <c r="FJ86" s="152"/>
      <c r="FK86" s="152"/>
      <c r="FL86" s="152"/>
      <c r="FM86" s="152"/>
      <c r="FN86" s="152"/>
      <c r="FO86" s="152"/>
      <c r="FP86" s="152"/>
      <c r="FQ86" s="152"/>
      <c r="FR86" s="153"/>
      <c r="FS86" s="129"/>
      <c r="FT86" s="130"/>
      <c r="FU86" s="130"/>
      <c r="FV86" s="130"/>
      <c r="FW86" s="130"/>
      <c r="FX86" s="130"/>
      <c r="FY86" s="130"/>
      <c r="FZ86" s="130"/>
      <c r="GA86" s="130"/>
      <c r="GB86" s="130"/>
      <c r="GC86" s="130"/>
      <c r="GD86" s="130"/>
      <c r="GE86" s="131"/>
      <c r="GF86" s="132"/>
      <c r="GG86" s="133"/>
      <c r="GH86" s="133"/>
      <c r="GI86" s="133"/>
      <c r="GJ86" s="133"/>
      <c r="GK86" s="133"/>
      <c r="GL86" s="133"/>
    </row>
    <row r="87" spans="1:194" ht="22.5" customHeight="1">
      <c r="A87" s="292" t="s">
        <v>75</v>
      </c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293"/>
      <c r="AA87" s="293"/>
      <c r="AB87" s="293"/>
      <c r="AC87" s="293"/>
      <c r="AD87" s="293"/>
      <c r="AE87" s="293"/>
      <c r="AF87" s="293"/>
      <c r="AG87" s="293"/>
      <c r="AH87" s="293"/>
      <c r="AI87" s="293"/>
      <c r="AJ87" s="293"/>
      <c r="AK87" s="293"/>
      <c r="AL87" s="293"/>
      <c r="AM87" s="293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293"/>
      <c r="AZ87" s="293"/>
      <c r="BA87" s="293"/>
      <c r="BB87" s="293"/>
      <c r="BC87" s="293"/>
      <c r="BD87" s="293"/>
      <c r="BE87" s="293"/>
      <c r="BF87" s="293"/>
      <c r="BG87" s="293"/>
      <c r="BH87" s="293"/>
      <c r="BI87" s="293"/>
      <c r="BJ87" s="293"/>
      <c r="BK87" s="293"/>
      <c r="BL87" s="293"/>
      <c r="BM87" s="293"/>
      <c r="BN87" s="293"/>
      <c r="BO87" s="293"/>
      <c r="BP87" s="293"/>
      <c r="BQ87" s="293"/>
      <c r="BR87" s="293"/>
      <c r="BS87" s="293"/>
      <c r="BT87" s="293"/>
      <c r="BU87" s="293"/>
      <c r="BV87" s="293"/>
      <c r="BW87" s="293"/>
      <c r="BX87" s="136" t="s">
        <v>76</v>
      </c>
      <c r="BY87" s="137"/>
      <c r="BZ87" s="137"/>
      <c r="CA87" s="137"/>
      <c r="CB87" s="137"/>
      <c r="CC87" s="137"/>
      <c r="CD87" s="137"/>
      <c r="CE87" s="138"/>
      <c r="CF87" s="139" t="s">
        <v>41</v>
      </c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8"/>
      <c r="CS87" s="139" t="s">
        <v>427</v>
      </c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8"/>
      <c r="DF87" s="139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8"/>
      <c r="DS87" s="143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5"/>
      <c r="EF87" s="151">
        <f>SUM(EF88:ER96)</f>
        <v>54132700</v>
      </c>
      <c r="EG87" s="152"/>
      <c r="EH87" s="152"/>
      <c r="EI87" s="152"/>
      <c r="EJ87" s="152"/>
      <c r="EK87" s="152"/>
      <c r="EL87" s="152"/>
      <c r="EM87" s="152"/>
      <c r="EN87" s="152"/>
      <c r="EO87" s="152"/>
      <c r="EP87" s="152"/>
      <c r="EQ87" s="152"/>
      <c r="ER87" s="153"/>
      <c r="ES87" s="151">
        <f>SUM(ES88:FE96)</f>
        <v>54132700</v>
      </c>
      <c r="ET87" s="152"/>
      <c r="EU87" s="152"/>
      <c r="EV87" s="152"/>
      <c r="EW87" s="152"/>
      <c r="EX87" s="152"/>
      <c r="EY87" s="152"/>
      <c r="EZ87" s="152"/>
      <c r="FA87" s="152"/>
      <c r="FB87" s="152"/>
      <c r="FC87" s="152"/>
      <c r="FD87" s="152"/>
      <c r="FE87" s="153"/>
      <c r="FF87" s="151">
        <f>SUM(FF88:FR96)</f>
        <v>54132700</v>
      </c>
      <c r="FG87" s="152"/>
      <c r="FH87" s="152"/>
      <c r="FI87" s="152"/>
      <c r="FJ87" s="152"/>
      <c r="FK87" s="152"/>
      <c r="FL87" s="152"/>
      <c r="FM87" s="152"/>
      <c r="FN87" s="152"/>
      <c r="FO87" s="152"/>
      <c r="FP87" s="152"/>
      <c r="FQ87" s="152"/>
      <c r="FR87" s="153"/>
      <c r="FS87" s="129" t="s">
        <v>41</v>
      </c>
      <c r="FT87" s="130"/>
      <c r="FU87" s="130"/>
      <c r="FV87" s="130"/>
      <c r="FW87" s="130"/>
      <c r="FX87" s="130"/>
      <c r="FY87" s="130"/>
      <c r="FZ87" s="130"/>
      <c r="GA87" s="130"/>
      <c r="GB87" s="130"/>
      <c r="GC87" s="130"/>
      <c r="GD87" s="130"/>
      <c r="GE87" s="131"/>
      <c r="GF87" s="132"/>
      <c r="GG87" s="133"/>
      <c r="GH87" s="133"/>
      <c r="GI87" s="133"/>
      <c r="GJ87" s="133"/>
      <c r="GK87" s="133"/>
      <c r="GL87" s="133"/>
    </row>
    <row r="88" spans="1:194" ht="22.5" customHeight="1">
      <c r="A88" s="134" t="s">
        <v>77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6" t="s">
        <v>78</v>
      </c>
      <c r="BY88" s="137"/>
      <c r="BZ88" s="137"/>
      <c r="CA88" s="137"/>
      <c r="CB88" s="137"/>
      <c r="CC88" s="137"/>
      <c r="CD88" s="137"/>
      <c r="CE88" s="138"/>
      <c r="CF88" s="139" t="s">
        <v>79</v>
      </c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8"/>
      <c r="CS88" s="139" t="s">
        <v>427</v>
      </c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8"/>
      <c r="DF88" s="139" t="s">
        <v>475</v>
      </c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8"/>
      <c r="DS88" s="143" t="s">
        <v>435</v>
      </c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5"/>
      <c r="EF88" s="140">
        <v>29236660</v>
      </c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2"/>
      <c r="ES88" s="140">
        <v>29236660</v>
      </c>
      <c r="ET88" s="141"/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2"/>
      <c r="FF88" s="140">
        <v>29236660</v>
      </c>
      <c r="FG88" s="141"/>
      <c r="FH88" s="141"/>
      <c r="FI88" s="141"/>
      <c r="FJ88" s="141"/>
      <c r="FK88" s="141"/>
      <c r="FL88" s="141"/>
      <c r="FM88" s="141"/>
      <c r="FN88" s="141"/>
      <c r="FO88" s="141"/>
      <c r="FP88" s="141"/>
      <c r="FQ88" s="141"/>
      <c r="FR88" s="142"/>
      <c r="FS88" s="129" t="s">
        <v>41</v>
      </c>
      <c r="FT88" s="130"/>
      <c r="FU88" s="130"/>
      <c r="FV88" s="130"/>
      <c r="FW88" s="130"/>
      <c r="FX88" s="130"/>
      <c r="FY88" s="130"/>
      <c r="FZ88" s="130"/>
      <c r="GA88" s="130"/>
      <c r="GB88" s="130"/>
      <c r="GC88" s="130"/>
      <c r="GD88" s="130"/>
      <c r="GE88" s="131"/>
      <c r="GF88" s="146"/>
      <c r="GG88" s="147"/>
      <c r="GH88" s="147"/>
      <c r="GI88" s="147"/>
      <c r="GJ88" s="147"/>
      <c r="GK88" s="147"/>
      <c r="GL88" s="147"/>
    </row>
    <row r="89" spans="1:194" ht="10.5" customHeight="1">
      <c r="A89" s="148" t="s">
        <v>433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50"/>
      <c r="BX89" s="136" t="s">
        <v>78</v>
      </c>
      <c r="BY89" s="137"/>
      <c r="BZ89" s="137"/>
      <c r="CA89" s="137"/>
      <c r="CB89" s="137"/>
      <c r="CC89" s="137"/>
      <c r="CD89" s="137"/>
      <c r="CE89" s="138"/>
      <c r="CF89" s="139" t="s">
        <v>79</v>
      </c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8"/>
      <c r="CS89" s="139" t="s">
        <v>427</v>
      </c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8"/>
      <c r="DF89" s="139" t="s">
        <v>476</v>
      </c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8"/>
      <c r="DS89" s="143" t="s">
        <v>435</v>
      </c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5"/>
      <c r="EF89" s="140">
        <v>18199220</v>
      </c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2"/>
      <c r="ES89" s="140">
        <v>18199220</v>
      </c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2"/>
      <c r="FF89" s="140">
        <v>18199220</v>
      </c>
      <c r="FG89" s="141"/>
      <c r="FH89" s="141"/>
      <c r="FI89" s="141"/>
      <c r="FJ89" s="141"/>
      <c r="FK89" s="141"/>
      <c r="FL89" s="141"/>
      <c r="FM89" s="141"/>
      <c r="FN89" s="141"/>
      <c r="FO89" s="141"/>
      <c r="FP89" s="141"/>
      <c r="FQ89" s="141"/>
      <c r="FR89" s="142"/>
      <c r="FS89" s="129" t="s">
        <v>41</v>
      </c>
      <c r="FT89" s="130"/>
      <c r="FU89" s="130"/>
      <c r="FV89" s="130"/>
      <c r="FW89" s="130"/>
      <c r="FX89" s="130"/>
      <c r="FY89" s="130"/>
      <c r="FZ89" s="130"/>
      <c r="GA89" s="130"/>
      <c r="GB89" s="130"/>
      <c r="GC89" s="130"/>
      <c r="GD89" s="130"/>
      <c r="GE89" s="131"/>
      <c r="GF89" s="146"/>
      <c r="GG89" s="147"/>
      <c r="GH89" s="147"/>
      <c r="GI89" s="147"/>
      <c r="GJ89" s="147"/>
      <c r="GK89" s="147"/>
      <c r="GL89" s="147"/>
    </row>
    <row r="90" spans="1:194" ht="10.5" customHeight="1">
      <c r="A90" s="148" t="s">
        <v>433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50"/>
      <c r="BX90" s="136" t="s">
        <v>78</v>
      </c>
      <c r="BY90" s="137"/>
      <c r="BZ90" s="137"/>
      <c r="CA90" s="137"/>
      <c r="CB90" s="137"/>
      <c r="CC90" s="137"/>
      <c r="CD90" s="137"/>
      <c r="CE90" s="138"/>
      <c r="CF90" s="139" t="s">
        <v>79</v>
      </c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8"/>
      <c r="CS90" s="139" t="s">
        <v>427</v>
      </c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8"/>
      <c r="DF90" s="139" t="s">
        <v>474</v>
      </c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8"/>
      <c r="DS90" s="143" t="s">
        <v>477</v>
      </c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5"/>
      <c r="EF90" s="140">
        <v>4817680</v>
      </c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2"/>
      <c r="ES90" s="140">
        <v>4817680</v>
      </c>
      <c r="ET90" s="141"/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2"/>
      <c r="FF90" s="140">
        <v>4817680</v>
      </c>
      <c r="FG90" s="141"/>
      <c r="FH90" s="141"/>
      <c r="FI90" s="141"/>
      <c r="FJ90" s="141"/>
      <c r="FK90" s="141"/>
      <c r="FL90" s="141"/>
      <c r="FM90" s="141"/>
      <c r="FN90" s="141"/>
      <c r="FO90" s="141"/>
      <c r="FP90" s="141"/>
      <c r="FQ90" s="141"/>
      <c r="FR90" s="142"/>
      <c r="FS90" s="129" t="s">
        <v>41</v>
      </c>
      <c r="FT90" s="130"/>
      <c r="FU90" s="130"/>
      <c r="FV90" s="130"/>
      <c r="FW90" s="130"/>
      <c r="FX90" s="130"/>
      <c r="FY90" s="130"/>
      <c r="FZ90" s="130"/>
      <c r="GA90" s="130"/>
      <c r="GB90" s="130"/>
      <c r="GC90" s="130"/>
      <c r="GD90" s="130"/>
      <c r="GE90" s="131"/>
      <c r="GF90" s="146"/>
      <c r="GG90" s="147"/>
      <c r="GH90" s="147"/>
      <c r="GI90" s="147"/>
      <c r="GJ90" s="147"/>
      <c r="GK90" s="147"/>
      <c r="GL90" s="147"/>
    </row>
    <row r="91" spans="1:194" ht="10.5" customHeight="1">
      <c r="A91" s="148" t="s">
        <v>433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50"/>
      <c r="BX91" s="136" t="s">
        <v>78</v>
      </c>
      <c r="BY91" s="137"/>
      <c r="BZ91" s="137"/>
      <c r="CA91" s="137"/>
      <c r="CB91" s="137"/>
      <c r="CC91" s="137"/>
      <c r="CD91" s="137"/>
      <c r="CE91" s="138"/>
      <c r="CF91" s="139" t="s">
        <v>79</v>
      </c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8"/>
      <c r="CS91" s="139" t="s">
        <v>427</v>
      </c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8"/>
      <c r="DF91" s="139" t="s">
        <v>41</v>
      </c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8"/>
      <c r="DS91" s="143" t="s">
        <v>566</v>
      </c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5"/>
      <c r="EF91" s="140">
        <v>1597540</v>
      </c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2"/>
      <c r="ES91" s="140">
        <v>1597540</v>
      </c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2"/>
      <c r="FF91" s="140">
        <v>1597540</v>
      </c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2"/>
      <c r="FS91" s="129" t="s">
        <v>41</v>
      </c>
      <c r="FT91" s="130"/>
      <c r="FU91" s="130"/>
      <c r="FV91" s="130"/>
      <c r="FW91" s="130"/>
      <c r="FX91" s="130"/>
      <c r="FY91" s="130"/>
      <c r="FZ91" s="130"/>
      <c r="GA91" s="130"/>
      <c r="GB91" s="130"/>
      <c r="GC91" s="130"/>
      <c r="GD91" s="130"/>
      <c r="GE91" s="131"/>
      <c r="GF91" s="146"/>
      <c r="GG91" s="147"/>
      <c r="GH91" s="147"/>
      <c r="GI91" s="147"/>
      <c r="GJ91" s="147"/>
      <c r="GK91" s="147"/>
      <c r="GL91" s="147"/>
    </row>
    <row r="92" spans="1:194" ht="10.5" customHeight="1">
      <c r="A92" s="294" t="s">
        <v>567</v>
      </c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  <c r="BE92" s="295"/>
      <c r="BF92" s="295"/>
      <c r="BG92" s="295"/>
      <c r="BH92" s="295"/>
      <c r="BI92" s="295"/>
      <c r="BJ92" s="295"/>
      <c r="BK92" s="295"/>
      <c r="BL92" s="295"/>
      <c r="BM92" s="295"/>
      <c r="BN92" s="295"/>
      <c r="BO92" s="295"/>
      <c r="BP92" s="295"/>
      <c r="BQ92" s="295"/>
      <c r="BR92" s="295"/>
      <c r="BS92" s="295"/>
      <c r="BT92" s="295"/>
      <c r="BU92" s="295"/>
      <c r="BV92" s="295"/>
      <c r="BW92" s="296"/>
      <c r="BX92" s="136" t="s">
        <v>78</v>
      </c>
      <c r="BY92" s="137"/>
      <c r="BZ92" s="137"/>
      <c r="CA92" s="137"/>
      <c r="CB92" s="137"/>
      <c r="CC92" s="137"/>
      <c r="CD92" s="137"/>
      <c r="CE92" s="138"/>
      <c r="CF92" s="139" t="s">
        <v>79</v>
      </c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8"/>
      <c r="CS92" s="139" t="s">
        <v>428</v>
      </c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8"/>
      <c r="DF92" s="139" t="s">
        <v>475</v>
      </c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8"/>
      <c r="DS92" s="143" t="s">
        <v>436</v>
      </c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5"/>
      <c r="EF92" s="140">
        <v>150000</v>
      </c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2"/>
      <c r="ES92" s="140">
        <v>150000</v>
      </c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2"/>
      <c r="FF92" s="140">
        <v>150000</v>
      </c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2"/>
      <c r="FS92" s="129" t="s">
        <v>41</v>
      </c>
      <c r="FT92" s="130"/>
      <c r="FU92" s="130"/>
      <c r="FV92" s="130"/>
      <c r="FW92" s="130"/>
      <c r="FX92" s="130"/>
      <c r="FY92" s="130"/>
      <c r="FZ92" s="130"/>
      <c r="GA92" s="130"/>
      <c r="GB92" s="130"/>
      <c r="GC92" s="130"/>
      <c r="GD92" s="130"/>
      <c r="GE92" s="131"/>
      <c r="GF92" s="146"/>
      <c r="GG92" s="147"/>
      <c r="GH92" s="147"/>
      <c r="GI92" s="147"/>
      <c r="GJ92" s="147"/>
      <c r="GK92" s="147"/>
      <c r="GL92" s="147"/>
    </row>
    <row r="93" spans="1:194" ht="10.5" customHeight="1">
      <c r="A93" s="294" t="s">
        <v>567</v>
      </c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  <c r="BE93" s="295"/>
      <c r="BF93" s="295"/>
      <c r="BG93" s="295"/>
      <c r="BH93" s="295"/>
      <c r="BI93" s="295"/>
      <c r="BJ93" s="295"/>
      <c r="BK93" s="295"/>
      <c r="BL93" s="295"/>
      <c r="BM93" s="295"/>
      <c r="BN93" s="295"/>
      <c r="BO93" s="295"/>
      <c r="BP93" s="295"/>
      <c r="BQ93" s="295"/>
      <c r="BR93" s="295"/>
      <c r="BS93" s="295"/>
      <c r="BT93" s="295"/>
      <c r="BU93" s="295"/>
      <c r="BV93" s="295"/>
      <c r="BW93" s="296"/>
      <c r="BX93" s="136" t="s">
        <v>78</v>
      </c>
      <c r="BY93" s="137"/>
      <c r="BZ93" s="137"/>
      <c r="CA93" s="137"/>
      <c r="CB93" s="137"/>
      <c r="CC93" s="137"/>
      <c r="CD93" s="137"/>
      <c r="CE93" s="138"/>
      <c r="CF93" s="139" t="s">
        <v>79</v>
      </c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8"/>
      <c r="CS93" s="139" t="s">
        <v>428</v>
      </c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7"/>
      <c r="DE93" s="138"/>
      <c r="DF93" s="139" t="s">
        <v>476</v>
      </c>
      <c r="DG93" s="137"/>
      <c r="DH93" s="137"/>
      <c r="DI93" s="137"/>
      <c r="DJ93" s="137"/>
      <c r="DK93" s="137"/>
      <c r="DL93" s="137"/>
      <c r="DM93" s="137"/>
      <c r="DN93" s="137"/>
      <c r="DO93" s="137"/>
      <c r="DP93" s="137"/>
      <c r="DQ93" s="137"/>
      <c r="DR93" s="138"/>
      <c r="DS93" s="143" t="s">
        <v>436</v>
      </c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5"/>
      <c r="EF93" s="140">
        <v>110000</v>
      </c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2"/>
      <c r="ES93" s="140">
        <v>110000</v>
      </c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2"/>
      <c r="FF93" s="140">
        <v>110000</v>
      </c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2"/>
      <c r="FS93" s="129" t="s">
        <v>41</v>
      </c>
      <c r="FT93" s="130"/>
      <c r="FU93" s="130"/>
      <c r="FV93" s="130"/>
      <c r="FW93" s="130"/>
      <c r="FX93" s="130"/>
      <c r="FY93" s="130"/>
      <c r="FZ93" s="130"/>
      <c r="GA93" s="130"/>
      <c r="GB93" s="130"/>
      <c r="GC93" s="130"/>
      <c r="GD93" s="130"/>
      <c r="GE93" s="131"/>
      <c r="GF93" s="146"/>
      <c r="GG93" s="147"/>
      <c r="GH93" s="147"/>
      <c r="GI93" s="147"/>
      <c r="GJ93" s="147"/>
      <c r="GK93" s="147"/>
      <c r="GL93" s="147"/>
    </row>
    <row r="94" spans="1:194" ht="10.5" customHeight="1">
      <c r="A94" s="294" t="s">
        <v>567</v>
      </c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5"/>
      <c r="BW94" s="296"/>
      <c r="BX94" s="136" t="s">
        <v>78</v>
      </c>
      <c r="BY94" s="137"/>
      <c r="BZ94" s="137"/>
      <c r="CA94" s="137"/>
      <c r="CB94" s="137"/>
      <c r="CC94" s="137"/>
      <c r="CD94" s="137"/>
      <c r="CE94" s="138"/>
      <c r="CF94" s="139" t="s">
        <v>79</v>
      </c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8"/>
      <c r="CS94" s="139" t="s">
        <v>428</v>
      </c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8"/>
      <c r="DF94" s="139" t="s">
        <v>474</v>
      </c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8"/>
      <c r="DS94" s="143" t="s">
        <v>478</v>
      </c>
      <c r="DT94" s="144"/>
      <c r="DU94" s="144"/>
      <c r="DV94" s="144"/>
      <c r="DW94" s="144"/>
      <c r="DX94" s="144"/>
      <c r="DY94" s="144"/>
      <c r="DZ94" s="144"/>
      <c r="EA94" s="144"/>
      <c r="EB94" s="144"/>
      <c r="EC94" s="144"/>
      <c r="ED94" s="144"/>
      <c r="EE94" s="145"/>
      <c r="EF94" s="140">
        <v>10800</v>
      </c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2"/>
      <c r="ES94" s="140">
        <v>10800</v>
      </c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2"/>
      <c r="FF94" s="140">
        <v>10800</v>
      </c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2"/>
      <c r="FS94" s="129" t="s">
        <v>41</v>
      </c>
      <c r="FT94" s="130"/>
      <c r="FU94" s="130"/>
      <c r="FV94" s="130"/>
      <c r="FW94" s="130"/>
      <c r="FX94" s="130"/>
      <c r="FY94" s="130"/>
      <c r="FZ94" s="130"/>
      <c r="GA94" s="130"/>
      <c r="GB94" s="130"/>
      <c r="GC94" s="130"/>
      <c r="GD94" s="130"/>
      <c r="GE94" s="131"/>
      <c r="GF94" s="146"/>
      <c r="GG94" s="147"/>
      <c r="GH94" s="147"/>
      <c r="GI94" s="147"/>
      <c r="GJ94" s="147"/>
      <c r="GK94" s="147"/>
      <c r="GL94" s="147"/>
    </row>
    <row r="95" spans="1:194" s="109" customFormat="1" ht="19.5" customHeight="1">
      <c r="A95" s="294" t="s">
        <v>568</v>
      </c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95"/>
      <c r="BD95" s="295"/>
      <c r="BE95" s="295"/>
      <c r="BF95" s="295"/>
      <c r="BG95" s="295"/>
      <c r="BH95" s="295"/>
      <c r="BI95" s="295"/>
      <c r="BJ95" s="295"/>
      <c r="BK95" s="295"/>
      <c r="BL95" s="295"/>
      <c r="BM95" s="295"/>
      <c r="BN95" s="295"/>
      <c r="BO95" s="295"/>
      <c r="BP95" s="295"/>
      <c r="BQ95" s="295"/>
      <c r="BR95" s="295"/>
      <c r="BS95" s="295"/>
      <c r="BT95" s="295"/>
      <c r="BU95" s="295"/>
      <c r="BV95" s="295"/>
      <c r="BW95" s="296"/>
      <c r="BX95" s="136" t="s">
        <v>80</v>
      </c>
      <c r="BY95" s="137"/>
      <c r="BZ95" s="137"/>
      <c r="CA95" s="137"/>
      <c r="CB95" s="137"/>
      <c r="CC95" s="137"/>
      <c r="CD95" s="137"/>
      <c r="CE95" s="138"/>
      <c r="CF95" s="139" t="s">
        <v>81</v>
      </c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8"/>
      <c r="CS95" s="139" t="s">
        <v>466</v>
      </c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8"/>
      <c r="DF95" s="139" t="s">
        <v>474</v>
      </c>
      <c r="DG95" s="137"/>
      <c r="DH95" s="137"/>
      <c r="DI95" s="137"/>
      <c r="DJ95" s="137"/>
      <c r="DK95" s="137"/>
      <c r="DL95" s="137"/>
      <c r="DM95" s="137"/>
      <c r="DN95" s="137"/>
      <c r="DO95" s="137"/>
      <c r="DP95" s="137"/>
      <c r="DQ95" s="137"/>
      <c r="DR95" s="138"/>
      <c r="DS95" s="143" t="s">
        <v>569</v>
      </c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5"/>
      <c r="EF95" s="140">
        <v>10800</v>
      </c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2"/>
      <c r="ES95" s="140">
        <v>10800</v>
      </c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2"/>
      <c r="FF95" s="140">
        <v>10800</v>
      </c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2"/>
      <c r="FS95" s="244" t="s">
        <v>41</v>
      </c>
      <c r="FT95" s="242"/>
      <c r="FU95" s="242"/>
      <c r="FV95" s="242"/>
      <c r="FW95" s="242"/>
      <c r="FX95" s="242"/>
      <c r="FY95" s="242"/>
      <c r="FZ95" s="242"/>
      <c r="GA95" s="242"/>
      <c r="GB95" s="242"/>
      <c r="GC95" s="242"/>
      <c r="GD95" s="242"/>
      <c r="GE95" s="245"/>
      <c r="GF95" s="146"/>
      <c r="GG95" s="147"/>
      <c r="GH95" s="147"/>
      <c r="GI95" s="147"/>
      <c r="GJ95" s="147"/>
      <c r="GK95" s="147"/>
      <c r="GL95" s="147"/>
    </row>
    <row r="96" spans="1:194" ht="22.5" customHeight="1" hidden="1">
      <c r="A96" s="134" t="s">
        <v>82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6" t="s">
        <v>83</v>
      </c>
      <c r="BY96" s="137"/>
      <c r="BZ96" s="137"/>
      <c r="CA96" s="137"/>
      <c r="CB96" s="137"/>
      <c r="CC96" s="137"/>
      <c r="CD96" s="137"/>
      <c r="CE96" s="138"/>
      <c r="CF96" s="139" t="s">
        <v>84</v>
      </c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8"/>
      <c r="CS96" s="139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8"/>
      <c r="DF96" s="139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8"/>
      <c r="DS96" s="143"/>
      <c r="DT96" s="144"/>
      <c r="DU96" s="144"/>
      <c r="DV96" s="144"/>
      <c r="DW96" s="144"/>
      <c r="DX96" s="144"/>
      <c r="DY96" s="144"/>
      <c r="DZ96" s="144"/>
      <c r="EA96" s="144"/>
      <c r="EB96" s="144"/>
      <c r="EC96" s="144"/>
      <c r="ED96" s="144"/>
      <c r="EE96" s="145"/>
      <c r="EF96" s="140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2"/>
      <c r="ES96" s="140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2"/>
      <c r="FF96" s="140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2"/>
      <c r="FS96" s="129" t="s">
        <v>41</v>
      </c>
      <c r="FT96" s="130"/>
      <c r="FU96" s="130"/>
      <c r="FV96" s="130"/>
      <c r="FW96" s="130"/>
      <c r="FX96" s="130"/>
      <c r="FY96" s="130"/>
      <c r="FZ96" s="130"/>
      <c r="GA96" s="130"/>
      <c r="GB96" s="130"/>
      <c r="GC96" s="130"/>
      <c r="GD96" s="130"/>
      <c r="GE96" s="131"/>
      <c r="GF96" s="146"/>
      <c r="GG96" s="147"/>
      <c r="GH96" s="147"/>
      <c r="GI96" s="147"/>
      <c r="GJ96" s="147"/>
      <c r="GK96" s="147"/>
      <c r="GL96" s="147"/>
    </row>
    <row r="97" spans="1:194" s="109" customFormat="1" ht="22.5" customHeight="1">
      <c r="A97" s="297" t="s">
        <v>85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8"/>
      <c r="BI97" s="298"/>
      <c r="BJ97" s="298"/>
      <c r="BK97" s="298"/>
      <c r="BL97" s="298"/>
      <c r="BM97" s="298"/>
      <c r="BN97" s="298"/>
      <c r="BO97" s="298"/>
      <c r="BP97" s="298"/>
      <c r="BQ97" s="298"/>
      <c r="BR97" s="298"/>
      <c r="BS97" s="298"/>
      <c r="BT97" s="298"/>
      <c r="BU97" s="298"/>
      <c r="BV97" s="298"/>
      <c r="BW97" s="298"/>
      <c r="BX97" s="238" t="s">
        <v>86</v>
      </c>
      <c r="BY97" s="239"/>
      <c r="BZ97" s="239"/>
      <c r="CA97" s="239"/>
      <c r="CB97" s="239"/>
      <c r="CC97" s="239"/>
      <c r="CD97" s="239"/>
      <c r="CE97" s="240"/>
      <c r="CF97" s="241" t="s">
        <v>87</v>
      </c>
      <c r="CG97" s="239"/>
      <c r="CH97" s="239"/>
      <c r="CI97" s="239"/>
      <c r="CJ97" s="239"/>
      <c r="CK97" s="239"/>
      <c r="CL97" s="239"/>
      <c r="CM97" s="239"/>
      <c r="CN97" s="239"/>
      <c r="CO97" s="239"/>
      <c r="CP97" s="239"/>
      <c r="CQ97" s="239"/>
      <c r="CR97" s="240"/>
      <c r="CS97" s="241" t="s">
        <v>429</v>
      </c>
      <c r="CT97" s="239"/>
      <c r="CU97" s="239"/>
      <c r="CV97" s="239"/>
      <c r="CW97" s="239"/>
      <c r="CX97" s="239"/>
      <c r="CY97" s="239"/>
      <c r="CZ97" s="239"/>
      <c r="DA97" s="239"/>
      <c r="DB97" s="239"/>
      <c r="DC97" s="239"/>
      <c r="DD97" s="239"/>
      <c r="DE97" s="240"/>
      <c r="DF97" s="241"/>
      <c r="DG97" s="239"/>
      <c r="DH97" s="239"/>
      <c r="DI97" s="239"/>
      <c r="DJ97" s="239"/>
      <c r="DK97" s="239"/>
      <c r="DL97" s="239"/>
      <c r="DM97" s="239"/>
      <c r="DN97" s="239"/>
      <c r="DO97" s="239"/>
      <c r="DP97" s="239"/>
      <c r="DQ97" s="239"/>
      <c r="DR97" s="240"/>
      <c r="DS97" s="248"/>
      <c r="DT97" s="249"/>
      <c r="DU97" s="249"/>
      <c r="DV97" s="249"/>
      <c r="DW97" s="249"/>
      <c r="DX97" s="249"/>
      <c r="DY97" s="249"/>
      <c r="DZ97" s="249"/>
      <c r="EA97" s="249"/>
      <c r="EB97" s="249"/>
      <c r="EC97" s="249"/>
      <c r="ED97" s="249"/>
      <c r="EE97" s="250"/>
      <c r="EF97" s="151">
        <f>SUM(EF98:ER101)</f>
        <v>16263030</v>
      </c>
      <c r="EG97" s="152"/>
      <c r="EH97" s="152"/>
      <c r="EI97" s="152"/>
      <c r="EJ97" s="152"/>
      <c r="EK97" s="152"/>
      <c r="EL97" s="152"/>
      <c r="EM97" s="152"/>
      <c r="EN97" s="152"/>
      <c r="EO97" s="152"/>
      <c r="EP97" s="152"/>
      <c r="EQ97" s="152"/>
      <c r="ER97" s="153"/>
      <c r="ES97" s="151">
        <f>SUM(ES98:FE101)</f>
        <v>16263030</v>
      </c>
      <c r="ET97" s="152"/>
      <c r="EU97" s="152"/>
      <c r="EV97" s="152"/>
      <c r="EW97" s="152"/>
      <c r="EX97" s="152"/>
      <c r="EY97" s="152"/>
      <c r="EZ97" s="152"/>
      <c r="FA97" s="152"/>
      <c r="FB97" s="152"/>
      <c r="FC97" s="152"/>
      <c r="FD97" s="152"/>
      <c r="FE97" s="153"/>
      <c r="FF97" s="151">
        <f>SUM(FF98:FR101)</f>
        <v>16263030</v>
      </c>
      <c r="FG97" s="152"/>
      <c r="FH97" s="152"/>
      <c r="FI97" s="152"/>
      <c r="FJ97" s="152"/>
      <c r="FK97" s="152"/>
      <c r="FL97" s="152"/>
      <c r="FM97" s="152"/>
      <c r="FN97" s="152"/>
      <c r="FO97" s="152"/>
      <c r="FP97" s="152"/>
      <c r="FQ97" s="152"/>
      <c r="FR97" s="153"/>
      <c r="FS97" s="244" t="s">
        <v>41</v>
      </c>
      <c r="FT97" s="242"/>
      <c r="FU97" s="242"/>
      <c r="FV97" s="242"/>
      <c r="FW97" s="242"/>
      <c r="FX97" s="242"/>
      <c r="FY97" s="242"/>
      <c r="FZ97" s="242"/>
      <c r="GA97" s="242"/>
      <c r="GB97" s="242"/>
      <c r="GC97" s="242"/>
      <c r="GD97" s="242"/>
      <c r="GE97" s="245"/>
      <c r="GF97" s="146"/>
      <c r="GG97" s="147"/>
      <c r="GH97" s="147"/>
      <c r="GI97" s="147"/>
      <c r="GJ97" s="147"/>
      <c r="GK97" s="147"/>
      <c r="GL97" s="147"/>
    </row>
    <row r="98" spans="1:194" ht="22.5" customHeight="1">
      <c r="A98" s="309" t="s">
        <v>88</v>
      </c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310"/>
      <c r="AW98" s="310"/>
      <c r="AX98" s="310"/>
      <c r="AY98" s="310"/>
      <c r="AZ98" s="310"/>
      <c r="BA98" s="310"/>
      <c r="BB98" s="310"/>
      <c r="BC98" s="310"/>
      <c r="BD98" s="310"/>
      <c r="BE98" s="310"/>
      <c r="BF98" s="310"/>
      <c r="BG98" s="310"/>
      <c r="BH98" s="310"/>
      <c r="BI98" s="310"/>
      <c r="BJ98" s="310"/>
      <c r="BK98" s="310"/>
      <c r="BL98" s="310"/>
      <c r="BM98" s="310"/>
      <c r="BN98" s="310"/>
      <c r="BO98" s="310"/>
      <c r="BP98" s="310"/>
      <c r="BQ98" s="310"/>
      <c r="BR98" s="310"/>
      <c r="BS98" s="310"/>
      <c r="BT98" s="310"/>
      <c r="BU98" s="310"/>
      <c r="BV98" s="310"/>
      <c r="BW98" s="310"/>
      <c r="BX98" s="136" t="s">
        <v>89</v>
      </c>
      <c r="BY98" s="137"/>
      <c r="BZ98" s="137"/>
      <c r="CA98" s="137"/>
      <c r="CB98" s="137"/>
      <c r="CC98" s="137"/>
      <c r="CD98" s="137"/>
      <c r="CE98" s="138"/>
      <c r="CF98" s="139" t="s">
        <v>87</v>
      </c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8"/>
      <c r="CS98" s="139" t="s">
        <v>429</v>
      </c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8"/>
      <c r="DF98" s="139" t="s">
        <v>475</v>
      </c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8"/>
      <c r="DS98" s="143" t="s">
        <v>437</v>
      </c>
      <c r="DT98" s="144"/>
      <c r="DU98" s="144"/>
      <c r="DV98" s="144"/>
      <c r="DW98" s="144"/>
      <c r="DX98" s="144"/>
      <c r="DY98" s="144"/>
      <c r="DZ98" s="144"/>
      <c r="EA98" s="144"/>
      <c r="EB98" s="144"/>
      <c r="EC98" s="144"/>
      <c r="ED98" s="144"/>
      <c r="EE98" s="145"/>
      <c r="EF98" s="140">
        <v>8829470</v>
      </c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2"/>
      <c r="ES98" s="140">
        <v>8829470</v>
      </c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2"/>
      <c r="FF98" s="140">
        <v>8829470</v>
      </c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2"/>
      <c r="FS98" s="129" t="s">
        <v>41</v>
      </c>
      <c r="FT98" s="130"/>
      <c r="FU98" s="130"/>
      <c r="FV98" s="130"/>
      <c r="FW98" s="130"/>
      <c r="FX98" s="130"/>
      <c r="FY98" s="130"/>
      <c r="FZ98" s="130"/>
      <c r="GA98" s="130"/>
      <c r="GB98" s="130"/>
      <c r="GC98" s="130"/>
      <c r="GD98" s="130"/>
      <c r="GE98" s="131"/>
      <c r="GF98" s="132"/>
      <c r="GG98" s="133"/>
      <c r="GH98" s="133"/>
      <c r="GI98" s="133"/>
      <c r="GJ98" s="133"/>
      <c r="GK98" s="133"/>
      <c r="GL98" s="133"/>
    </row>
    <row r="99" spans="1:194" ht="11.25">
      <c r="A99" s="309" t="s">
        <v>434</v>
      </c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10"/>
      <c r="AH99" s="310"/>
      <c r="AI99" s="310"/>
      <c r="AJ99" s="310"/>
      <c r="AK99" s="310"/>
      <c r="AL99" s="310"/>
      <c r="AM99" s="310"/>
      <c r="AN99" s="310"/>
      <c r="AO99" s="310"/>
      <c r="AP99" s="310"/>
      <c r="AQ99" s="310"/>
      <c r="AR99" s="310"/>
      <c r="AS99" s="310"/>
      <c r="AT99" s="310"/>
      <c r="AU99" s="310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0"/>
      <c r="BG99" s="310"/>
      <c r="BH99" s="310"/>
      <c r="BI99" s="310"/>
      <c r="BJ99" s="310"/>
      <c r="BK99" s="310"/>
      <c r="BL99" s="310"/>
      <c r="BM99" s="310"/>
      <c r="BN99" s="310"/>
      <c r="BO99" s="310"/>
      <c r="BP99" s="310"/>
      <c r="BQ99" s="310"/>
      <c r="BR99" s="310"/>
      <c r="BS99" s="310"/>
      <c r="BT99" s="310"/>
      <c r="BU99" s="310"/>
      <c r="BV99" s="310"/>
      <c r="BW99" s="310"/>
      <c r="BX99" s="136" t="s">
        <v>89</v>
      </c>
      <c r="BY99" s="137"/>
      <c r="BZ99" s="137"/>
      <c r="CA99" s="137"/>
      <c r="CB99" s="137"/>
      <c r="CC99" s="137"/>
      <c r="CD99" s="137"/>
      <c r="CE99" s="138"/>
      <c r="CF99" s="139" t="s">
        <v>87</v>
      </c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8"/>
      <c r="CS99" s="139" t="s">
        <v>429</v>
      </c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8"/>
      <c r="DF99" s="139" t="s">
        <v>476</v>
      </c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8"/>
      <c r="DS99" s="143" t="s">
        <v>437</v>
      </c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5"/>
      <c r="EF99" s="140">
        <v>5496160</v>
      </c>
      <c r="EG99" s="141"/>
      <c r="EH99" s="141"/>
      <c r="EI99" s="141"/>
      <c r="EJ99" s="141"/>
      <c r="EK99" s="141"/>
      <c r="EL99" s="141"/>
      <c r="EM99" s="141"/>
      <c r="EN99" s="141"/>
      <c r="EO99" s="141"/>
      <c r="EP99" s="141"/>
      <c r="EQ99" s="141"/>
      <c r="ER99" s="142"/>
      <c r="ES99" s="140">
        <v>5496160</v>
      </c>
      <c r="ET99" s="141"/>
      <c r="EU99" s="141"/>
      <c r="EV99" s="141"/>
      <c r="EW99" s="141"/>
      <c r="EX99" s="141"/>
      <c r="EY99" s="141"/>
      <c r="EZ99" s="141"/>
      <c r="FA99" s="141"/>
      <c r="FB99" s="141"/>
      <c r="FC99" s="141"/>
      <c r="FD99" s="141"/>
      <c r="FE99" s="142"/>
      <c r="FF99" s="140">
        <v>5496160</v>
      </c>
      <c r="FG99" s="141"/>
      <c r="FH99" s="141"/>
      <c r="FI99" s="141"/>
      <c r="FJ99" s="141"/>
      <c r="FK99" s="141"/>
      <c r="FL99" s="141"/>
      <c r="FM99" s="141"/>
      <c r="FN99" s="141"/>
      <c r="FO99" s="141"/>
      <c r="FP99" s="141"/>
      <c r="FQ99" s="141"/>
      <c r="FR99" s="142"/>
      <c r="FS99" s="129" t="s">
        <v>41</v>
      </c>
      <c r="FT99" s="130"/>
      <c r="FU99" s="130"/>
      <c r="FV99" s="130"/>
      <c r="FW99" s="130"/>
      <c r="FX99" s="130"/>
      <c r="FY99" s="130"/>
      <c r="FZ99" s="130"/>
      <c r="GA99" s="130"/>
      <c r="GB99" s="130"/>
      <c r="GC99" s="130"/>
      <c r="GD99" s="130"/>
      <c r="GE99" s="131"/>
      <c r="GF99" s="132"/>
      <c r="GG99" s="133"/>
      <c r="GH99" s="133"/>
      <c r="GI99" s="133"/>
      <c r="GJ99" s="133"/>
      <c r="GK99" s="133"/>
      <c r="GL99" s="133"/>
    </row>
    <row r="100" spans="1:194" ht="15.75" customHeight="1">
      <c r="A100" s="309" t="s">
        <v>434</v>
      </c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310"/>
      <c r="AH100" s="310"/>
      <c r="AI100" s="310"/>
      <c r="AJ100" s="310"/>
      <c r="AK100" s="310"/>
      <c r="AL100" s="310"/>
      <c r="AM100" s="310"/>
      <c r="AN100" s="310"/>
      <c r="AO100" s="310"/>
      <c r="AP100" s="310"/>
      <c r="AQ100" s="310"/>
      <c r="AR100" s="310"/>
      <c r="AS100" s="310"/>
      <c r="AT100" s="310"/>
      <c r="AU100" s="310"/>
      <c r="AV100" s="310"/>
      <c r="AW100" s="310"/>
      <c r="AX100" s="310"/>
      <c r="AY100" s="310"/>
      <c r="AZ100" s="310"/>
      <c r="BA100" s="310"/>
      <c r="BB100" s="310"/>
      <c r="BC100" s="310"/>
      <c r="BD100" s="310"/>
      <c r="BE100" s="310"/>
      <c r="BF100" s="310"/>
      <c r="BG100" s="310"/>
      <c r="BH100" s="310"/>
      <c r="BI100" s="310"/>
      <c r="BJ100" s="310"/>
      <c r="BK100" s="310"/>
      <c r="BL100" s="310"/>
      <c r="BM100" s="310"/>
      <c r="BN100" s="310"/>
      <c r="BO100" s="310"/>
      <c r="BP100" s="310"/>
      <c r="BQ100" s="310"/>
      <c r="BR100" s="310"/>
      <c r="BS100" s="310"/>
      <c r="BT100" s="310"/>
      <c r="BU100" s="310"/>
      <c r="BV100" s="310"/>
      <c r="BW100" s="310"/>
      <c r="BX100" s="136" t="s">
        <v>89</v>
      </c>
      <c r="BY100" s="137"/>
      <c r="BZ100" s="137"/>
      <c r="CA100" s="137"/>
      <c r="CB100" s="137"/>
      <c r="CC100" s="137"/>
      <c r="CD100" s="137"/>
      <c r="CE100" s="138"/>
      <c r="CF100" s="139" t="s">
        <v>87</v>
      </c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8"/>
      <c r="CS100" s="139" t="s">
        <v>429</v>
      </c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8"/>
      <c r="DF100" s="139" t="s">
        <v>474</v>
      </c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8"/>
      <c r="DS100" s="143" t="s">
        <v>479</v>
      </c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5"/>
      <c r="EF100" s="140">
        <v>1454940</v>
      </c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2"/>
      <c r="ES100" s="140">
        <v>1454940</v>
      </c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2"/>
      <c r="FF100" s="140">
        <v>1454940</v>
      </c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2"/>
      <c r="FS100" s="129" t="s">
        <v>41</v>
      </c>
      <c r="FT100" s="130"/>
      <c r="FU100" s="130"/>
      <c r="FV100" s="130"/>
      <c r="FW100" s="130"/>
      <c r="FX100" s="130"/>
      <c r="FY100" s="130"/>
      <c r="FZ100" s="130"/>
      <c r="GA100" s="130"/>
      <c r="GB100" s="130"/>
      <c r="GC100" s="130"/>
      <c r="GD100" s="130"/>
      <c r="GE100" s="131"/>
      <c r="GF100" s="132"/>
      <c r="GG100" s="133"/>
      <c r="GH100" s="133"/>
      <c r="GI100" s="133"/>
      <c r="GJ100" s="133"/>
      <c r="GK100" s="133"/>
      <c r="GL100" s="133"/>
    </row>
    <row r="101" spans="1:194" ht="15.75" customHeight="1">
      <c r="A101" s="309" t="s">
        <v>434</v>
      </c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0"/>
      <c r="AL101" s="310"/>
      <c r="AM101" s="310"/>
      <c r="AN101" s="310"/>
      <c r="AO101" s="310"/>
      <c r="AP101" s="310"/>
      <c r="AQ101" s="310"/>
      <c r="AR101" s="310"/>
      <c r="AS101" s="310"/>
      <c r="AT101" s="310"/>
      <c r="AU101" s="310"/>
      <c r="AV101" s="310"/>
      <c r="AW101" s="310"/>
      <c r="AX101" s="310"/>
      <c r="AY101" s="310"/>
      <c r="AZ101" s="310"/>
      <c r="BA101" s="310"/>
      <c r="BB101" s="310"/>
      <c r="BC101" s="310"/>
      <c r="BD101" s="310"/>
      <c r="BE101" s="310"/>
      <c r="BF101" s="310"/>
      <c r="BG101" s="310"/>
      <c r="BH101" s="310"/>
      <c r="BI101" s="310"/>
      <c r="BJ101" s="310"/>
      <c r="BK101" s="310"/>
      <c r="BL101" s="310"/>
      <c r="BM101" s="310"/>
      <c r="BN101" s="310"/>
      <c r="BO101" s="310"/>
      <c r="BP101" s="310"/>
      <c r="BQ101" s="310"/>
      <c r="BR101" s="310"/>
      <c r="BS101" s="310"/>
      <c r="BT101" s="310"/>
      <c r="BU101" s="310"/>
      <c r="BV101" s="310"/>
      <c r="BW101" s="310"/>
      <c r="BX101" s="136" t="s">
        <v>89</v>
      </c>
      <c r="BY101" s="137"/>
      <c r="BZ101" s="137"/>
      <c r="CA101" s="137"/>
      <c r="CB101" s="137"/>
      <c r="CC101" s="137"/>
      <c r="CD101" s="137"/>
      <c r="CE101" s="138"/>
      <c r="CF101" s="139" t="s">
        <v>87</v>
      </c>
      <c r="CG101" s="137"/>
      <c r="CH101" s="137"/>
      <c r="CI101" s="137"/>
      <c r="CJ101" s="137"/>
      <c r="CK101" s="137"/>
      <c r="CL101" s="137"/>
      <c r="CM101" s="137"/>
      <c r="CN101" s="137"/>
      <c r="CO101" s="137"/>
      <c r="CP101" s="137"/>
      <c r="CQ101" s="137"/>
      <c r="CR101" s="138"/>
      <c r="CS101" s="139" t="s">
        <v>429</v>
      </c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7"/>
      <c r="DE101" s="138"/>
      <c r="DF101" s="139" t="s">
        <v>41</v>
      </c>
      <c r="DG101" s="137"/>
      <c r="DH101" s="137"/>
      <c r="DI101" s="137"/>
      <c r="DJ101" s="137"/>
      <c r="DK101" s="137"/>
      <c r="DL101" s="137"/>
      <c r="DM101" s="137"/>
      <c r="DN101" s="137"/>
      <c r="DO101" s="137"/>
      <c r="DP101" s="137"/>
      <c r="DQ101" s="137"/>
      <c r="DR101" s="138"/>
      <c r="DS101" s="143" t="s">
        <v>570</v>
      </c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5"/>
      <c r="EF101" s="140">
        <v>482460</v>
      </c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2"/>
      <c r="ES101" s="140">
        <v>482460</v>
      </c>
      <c r="ET101" s="141"/>
      <c r="EU101" s="141"/>
      <c r="EV101" s="141"/>
      <c r="EW101" s="141"/>
      <c r="EX101" s="141"/>
      <c r="EY101" s="141"/>
      <c r="EZ101" s="141"/>
      <c r="FA101" s="141"/>
      <c r="FB101" s="141"/>
      <c r="FC101" s="141"/>
      <c r="FD101" s="141"/>
      <c r="FE101" s="142"/>
      <c r="FF101" s="140">
        <v>482460</v>
      </c>
      <c r="FG101" s="141"/>
      <c r="FH101" s="141"/>
      <c r="FI101" s="141"/>
      <c r="FJ101" s="141"/>
      <c r="FK101" s="141"/>
      <c r="FL101" s="141"/>
      <c r="FM101" s="141"/>
      <c r="FN101" s="141"/>
      <c r="FO101" s="141"/>
      <c r="FP101" s="141"/>
      <c r="FQ101" s="141"/>
      <c r="FR101" s="142"/>
      <c r="FS101" s="129" t="s">
        <v>41</v>
      </c>
      <c r="FT101" s="130"/>
      <c r="FU101" s="130"/>
      <c r="FV101" s="130"/>
      <c r="FW101" s="130"/>
      <c r="FX101" s="130"/>
      <c r="FY101" s="130"/>
      <c r="FZ101" s="130"/>
      <c r="GA101" s="130"/>
      <c r="GB101" s="130"/>
      <c r="GC101" s="130"/>
      <c r="GD101" s="130"/>
      <c r="GE101" s="131"/>
      <c r="GF101" s="132"/>
      <c r="GG101" s="133"/>
      <c r="GH101" s="133"/>
      <c r="GI101" s="133"/>
      <c r="GJ101" s="133"/>
      <c r="GK101" s="133"/>
      <c r="GL101" s="133"/>
    </row>
    <row r="102" spans="1:194" s="110" customFormat="1" ht="11.25" customHeight="1" hidden="1">
      <c r="A102" s="299"/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AZ102" s="300"/>
      <c r="BA102" s="300"/>
      <c r="BB102" s="300"/>
      <c r="BC102" s="300"/>
      <c r="BD102" s="300"/>
      <c r="BE102" s="300"/>
      <c r="BF102" s="300"/>
      <c r="BG102" s="300"/>
      <c r="BH102" s="300"/>
      <c r="BI102" s="300"/>
      <c r="BJ102" s="300"/>
      <c r="BK102" s="300"/>
      <c r="BL102" s="300"/>
      <c r="BM102" s="300"/>
      <c r="BN102" s="300"/>
      <c r="BO102" s="300"/>
      <c r="BP102" s="300"/>
      <c r="BQ102" s="300"/>
      <c r="BR102" s="300"/>
      <c r="BS102" s="300"/>
      <c r="BT102" s="300"/>
      <c r="BU102" s="300"/>
      <c r="BV102" s="300"/>
      <c r="BW102" s="301"/>
      <c r="BX102" s="302"/>
      <c r="BY102" s="303"/>
      <c r="BZ102" s="303"/>
      <c r="CA102" s="303"/>
      <c r="CB102" s="303"/>
      <c r="CC102" s="303"/>
      <c r="CD102" s="303"/>
      <c r="CE102" s="304"/>
      <c r="CF102" s="305"/>
      <c r="CG102" s="303"/>
      <c r="CH102" s="303"/>
      <c r="CI102" s="303"/>
      <c r="CJ102" s="303"/>
      <c r="CK102" s="303"/>
      <c r="CL102" s="303"/>
      <c r="CM102" s="303"/>
      <c r="CN102" s="303"/>
      <c r="CO102" s="303"/>
      <c r="CP102" s="303"/>
      <c r="CQ102" s="303"/>
      <c r="CR102" s="304"/>
      <c r="CS102" s="305"/>
      <c r="CT102" s="303"/>
      <c r="CU102" s="303"/>
      <c r="CV102" s="303"/>
      <c r="CW102" s="303"/>
      <c r="CX102" s="303"/>
      <c r="CY102" s="303"/>
      <c r="CZ102" s="303"/>
      <c r="DA102" s="303"/>
      <c r="DB102" s="303"/>
      <c r="DC102" s="303"/>
      <c r="DD102" s="303"/>
      <c r="DE102" s="304"/>
      <c r="DF102" s="139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7"/>
      <c r="DR102" s="138"/>
      <c r="DS102" s="143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5"/>
      <c r="EF102" s="306"/>
      <c r="EG102" s="307"/>
      <c r="EH102" s="307"/>
      <c r="EI102" s="307"/>
      <c r="EJ102" s="307"/>
      <c r="EK102" s="307"/>
      <c r="EL102" s="307"/>
      <c r="EM102" s="307"/>
      <c r="EN102" s="307"/>
      <c r="EO102" s="307"/>
      <c r="EP102" s="307"/>
      <c r="EQ102" s="307"/>
      <c r="ER102" s="308"/>
      <c r="ES102" s="306"/>
      <c r="ET102" s="307"/>
      <c r="EU102" s="307"/>
      <c r="EV102" s="307"/>
      <c r="EW102" s="307"/>
      <c r="EX102" s="307"/>
      <c r="EY102" s="307"/>
      <c r="EZ102" s="307"/>
      <c r="FA102" s="307"/>
      <c r="FB102" s="307"/>
      <c r="FC102" s="307"/>
      <c r="FD102" s="307"/>
      <c r="FE102" s="308"/>
      <c r="FF102" s="306"/>
      <c r="FG102" s="307"/>
      <c r="FH102" s="307"/>
      <c r="FI102" s="307"/>
      <c r="FJ102" s="307"/>
      <c r="FK102" s="307"/>
      <c r="FL102" s="307"/>
      <c r="FM102" s="307"/>
      <c r="FN102" s="307"/>
      <c r="FO102" s="307"/>
      <c r="FP102" s="307"/>
      <c r="FQ102" s="307"/>
      <c r="FR102" s="308"/>
      <c r="FS102" s="311"/>
      <c r="FT102" s="312"/>
      <c r="FU102" s="312"/>
      <c r="FV102" s="312"/>
      <c r="FW102" s="312"/>
      <c r="FX102" s="312"/>
      <c r="FY102" s="312"/>
      <c r="FZ102" s="312"/>
      <c r="GA102" s="312"/>
      <c r="GB102" s="312"/>
      <c r="GC102" s="312"/>
      <c r="GD102" s="312"/>
      <c r="GE102" s="313"/>
      <c r="GF102" s="132"/>
      <c r="GG102" s="133"/>
      <c r="GH102" s="133"/>
      <c r="GI102" s="133"/>
      <c r="GJ102" s="133"/>
      <c r="GK102" s="133"/>
      <c r="GL102" s="133"/>
    </row>
    <row r="103" spans="1:194" ht="11.25" customHeight="1" hidden="1">
      <c r="A103" s="148" t="s">
        <v>90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50"/>
      <c r="BX103" s="136" t="s">
        <v>91</v>
      </c>
      <c r="BY103" s="137"/>
      <c r="BZ103" s="137"/>
      <c r="CA103" s="137"/>
      <c r="CB103" s="137"/>
      <c r="CC103" s="137"/>
      <c r="CD103" s="137"/>
      <c r="CE103" s="138"/>
      <c r="CF103" s="139" t="s">
        <v>92</v>
      </c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8"/>
      <c r="CS103" s="139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8"/>
      <c r="DF103" s="139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7"/>
      <c r="DQ103" s="137"/>
      <c r="DR103" s="138"/>
      <c r="DS103" s="143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5"/>
      <c r="EF103" s="140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2"/>
      <c r="ES103" s="140"/>
      <c r="ET103" s="141"/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2"/>
      <c r="FF103" s="140"/>
      <c r="FG103" s="141"/>
      <c r="FH103" s="141"/>
      <c r="FI103" s="141"/>
      <c r="FJ103" s="141"/>
      <c r="FK103" s="141"/>
      <c r="FL103" s="141"/>
      <c r="FM103" s="141"/>
      <c r="FN103" s="141"/>
      <c r="FO103" s="141"/>
      <c r="FP103" s="141"/>
      <c r="FQ103" s="141"/>
      <c r="FR103" s="142"/>
      <c r="FS103" s="129" t="s">
        <v>41</v>
      </c>
      <c r="FT103" s="130"/>
      <c r="FU103" s="130"/>
      <c r="FV103" s="130"/>
      <c r="FW103" s="130"/>
      <c r="FX103" s="130"/>
      <c r="FY103" s="130"/>
      <c r="FZ103" s="130"/>
      <c r="GA103" s="130"/>
      <c r="GB103" s="130"/>
      <c r="GC103" s="130"/>
      <c r="GD103" s="130"/>
      <c r="GE103" s="131"/>
      <c r="GF103" s="132"/>
      <c r="GG103" s="133"/>
      <c r="GH103" s="133"/>
      <c r="GI103" s="133"/>
      <c r="GJ103" s="133"/>
      <c r="GK103" s="133"/>
      <c r="GL103" s="133"/>
    </row>
    <row r="104" spans="1:194" ht="21.75" customHeight="1" hidden="1">
      <c r="A104" s="148" t="s">
        <v>235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50"/>
      <c r="BX104" s="136" t="s">
        <v>94</v>
      </c>
      <c r="BY104" s="137"/>
      <c r="BZ104" s="137"/>
      <c r="CA104" s="137"/>
      <c r="CB104" s="137"/>
      <c r="CC104" s="137"/>
      <c r="CD104" s="137"/>
      <c r="CE104" s="138"/>
      <c r="CF104" s="139" t="s">
        <v>236</v>
      </c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8"/>
      <c r="CS104" s="139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8"/>
      <c r="DF104" s="139"/>
      <c r="DG104" s="137"/>
      <c r="DH104" s="137"/>
      <c r="DI104" s="137"/>
      <c r="DJ104" s="137"/>
      <c r="DK104" s="137"/>
      <c r="DL104" s="137"/>
      <c r="DM104" s="137"/>
      <c r="DN104" s="137"/>
      <c r="DO104" s="137"/>
      <c r="DP104" s="137"/>
      <c r="DQ104" s="137"/>
      <c r="DR104" s="138"/>
      <c r="DS104" s="143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5"/>
      <c r="EF104" s="140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2"/>
      <c r="ES104" s="140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2"/>
      <c r="FF104" s="140"/>
      <c r="FG104" s="141"/>
      <c r="FH104" s="141"/>
      <c r="FI104" s="141"/>
      <c r="FJ104" s="141"/>
      <c r="FK104" s="141"/>
      <c r="FL104" s="141"/>
      <c r="FM104" s="141"/>
      <c r="FN104" s="141"/>
      <c r="FO104" s="141"/>
      <c r="FP104" s="141"/>
      <c r="FQ104" s="141"/>
      <c r="FR104" s="142"/>
      <c r="FS104" s="129" t="s">
        <v>41</v>
      </c>
      <c r="FT104" s="130"/>
      <c r="FU104" s="130"/>
      <c r="FV104" s="130"/>
      <c r="FW104" s="130"/>
      <c r="FX104" s="130"/>
      <c r="FY104" s="130"/>
      <c r="FZ104" s="130"/>
      <c r="GA104" s="130"/>
      <c r="GB104" s="130"/>
      <c r="GC104" s="130"/>
      <c r="GD104" s="130"/>
      <c r="GE104" s="131"/>
      <c r="GF104" s="132"/>
      <c r="GG104" s="133"/>
      <c r="GH104" s="133"/>
      <c r="GI104" s="133"/>
      <c r="GJ104" s="133"/>
      <c r="GK104" s="133"/>
      <c r="GL104" s="133"/>
    </row>
    <row r="105" spans="1:194" s="110" customFormat="1" ht="12" customHeight="1" hidden="1" thickBot="1">
      <c r="A105" s="134" t="s">
        <v>93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314"/>
      <c r="BX105" s="315" t="s">
        <v>97</v>
      </c>
      <c r="BY105" s="316"/>
      <c r="BZ105" s="316"/>
      <c r="CA105" s="316"/>
      <c r="CB105" s="316"/>
      <c r="CC105" s="316"/>
      <c r="CD105" s="316"/>
      <c r="CE105" s="317"/>
      <c r="CF105" s="318" t="s">
        <v>95</v>
      </c>
      <c r="CG105" s="316"/>
      <c r="CH105" s="316"/>
      <c r="CI105" s="316"/>
      <c r="CJ105" s="316"/>
      <c r="CK105" s="316"/>
      <c r="CL105" s="316"/>
      <c r="CM105" s="316"/>
      <c r="CN105" s="316"/>
      <c r="CO105" s="316"/>
      <c r="CP105" s="316"/>
      <c r="CQ105" s="316"/>
      <c r="CR105" s="317"/>
      <c r="CS105" s="318"/>
      <c r="CT105" s="316"/>
      <c r="CU105" s="316"/>
      <c r="CV105" s="316"/>
      <c r="CW105" s="316"/>
      <c r="CX105" s="316"/>
      <c r="CY105" s="316"/>
      <c r="CZ105" s="316"/>
      <c r="DA105" s="316"/>
      <c r="DB105" s="316"/>
      <c r="DC105" s="316"/>
      <c r="DD105" s="316"/>
      <c r="DE105" s="317"/>
      <c r="DF105" s="318"/>
      <c r="DG105" s="316"/>
      <c r="DH105" s="316"/>
      <c r="DI105" s="316"/>
      <c r="DJ105" s="316"/>
      <c r="DK105" s="316"/>
      <c r="DL105" s="316"/>
      <c r="DM105" s="316"/>
      <c r="DN105" s="316"/>
      <c r="DO105" s="316"/>
      <c r="DP105" s="316"/>
      <c r="DQ105" s="316"/>
      <c r="DR105" s="317"/>
      <c r="DS105" s="322"/>
      <c r="DT105" s="323"/>
      <c r="DU105" s="323"/>
      <c r="DV105" s="323"/>
      <c r="DW105" s="323"/>
      <c r="DX105" s="323"/>
      <c r="DY105" s="323"/>
      <c r="DZ105" s="323"/>
      <c r="EA105" s="323"/>
      <c r="EB105" s="323"/>
      <c r="EC105" s="323"/>
      <c r="ED105" s="323"/>
      <c r="EE105" s="324"/>
      <c r="EF105" s="319"/>
      <c r="EG105" s="320"/>
      <c r="EH105" s="320"/>
      <c r="EI105" s="320"/>
      <c r="EJ105" s="320"/>
      <c r="EK105" s="320"/>
      <c r="EL105" s="320"/>
      <c r="EM105" s="320"/>
      <c r="EN105" s="320"/>
      <c r="EO105" s="320"/>
      <c r="EP105" s="320"/>
      <c r="EQ105" s="320"/>
      <c r="ER105" s="321"/>
      <c r="ES105" s="319"/>
      <c r="ET105" s="320"/>
      <c r="EU105" s="320"/>
      <c r="EV105" s="320"/>
      <c r="EW105" s="320"/>
      <c r="EX105" s="320"/>
      <c r="EY105" s="320"/>
      <c r="EZ105" s="320"/>
      <c r="FA105" s="320"/>
      <c r="FB105" s="320"/>
      <c r="FC105" s="320"/>
      <c r="FD105" s="320"/>
      <c r="FE105" s="321"/>
      <c r="FF105" s="319"/>
      <c r="FG105" s="320"/>
      <c r="FH105" s="320"/>
      <c r="FI105" s="320"/>
      <c r="FJ105" s="320"/>
      <c r="FK105" s="320"/>
      <c r="FL105" s="320"/>
      <c r="FM105" s="320"/>
      <c r="FN105" s="320"/>
      <c r="FO105" s="320"/>
      <c r="FP105" s="320"/>
      <c r="FQ105" s="320"/>
      <c r="FR105" s="321"/>
      <c r="FS105" s="325" t="s">
        <v>41</v>
      </c>
      <c r="FT105" s="326"/>
      <c r="FU105" s="326"/>
      <c r="FV105" s="326"/>
      <c r="FW105" s="326"/>
      <c r="FX105" s="326"/>
      <c r="FY105" s="326"/>
      <c r="FZ105" s="326"/>
      <c r="GA105" s="326"/>
      <c r="GB105" s="326"/>
      <c r="GC105" s="326"/>
      <c r="GD105" s="326"/>
      <c r="GE105" s="327"/>
      <c r="GF105" s="132"/>
      <c r="GG105" s="133"/>
      <c r="GH105" s="133"/>
      <c r="GI105" s="133"/>
      <c r="GJ105" s="133"/>
      <c r="GK105" s="133"/>
      <c r="GL105" s="133"/>
    </row>
    <row r="106" spans="1:194" ht="21" customHeight="1" hidden="1">
      <c r="A106" s="148" t="s">
        <v>96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50"/>
      <c r="BX106" s="273" t="s">
        <v>237</v>
      </c>
      <c r="BY106" s="226"/>
      <c r="BZ106" s="226"/>
      <c r="CA106" s="226"/>
      <c r="CB106" s="226"/>
      <c r="CC106" s="226"/>
      <c r="CD106" s="226"/>
      <c r="CE106" s="274"/>
      <c r="CF106" s="275" t="s">
        <v>98</v>
      </c>
      <c r="CG106" s="226"/>
      <c r="CH106" s="226"/>
      <c r="CI106" s="226"/>
      <c r="CJ106" s="226"/>
      <c r="CK106" s="226"/>
      <c r="CL106" s="226"/>
      <c r="CM106" s="226"/>
      <c r="CN106" s="226"/>
      <c r="CO106" s="226"/>
      <c r="CP106" s="226"/>
      <c r="CQ106" s="226"/>
      <c r="CR106" s="274"/>
      <c r="CS106" s="275"/>
      <c r="CT106" s="226"/>
      <c r="CU106" s="226"/>
      <c r="CV106" s="226"/>
      <c r="CW106" s="226"/>
      <c r="CX106" s="226"/>
      <c r="CY106" s="226"/>
      <c r="CZ106" s="226"/>
      <c r="DA106" s="226"/>
      <c r="DB106" s="226"/>
      <c r="DC106" s="226"/>
      <c r="DD106" s="226"/>
      <c r="DE106" s="274"/>
      <c r="DF106" s="275"/>
      <c r="DG106" s="226"/>
      <c r="DH106" s="226"/>
      <c r="DI106" s="226"/>
      <c r="DJ106" s="226"/>
      <c r="DK106" s="226"/>
      <c r="DL106" s="226"/>
      <c r="DM106" s="226"/>
      <c r="DN106" s="226"/>
      <c r="DO106" s="226"/>
      <c r="DP106" s="226"/>
      <c r="DQ106" s="226"/>
      <c r="DR106" s="274"/>
      <c r="DS106" s="339"/>
      <c r="DT106" s="228"/>
      <c r="DU106" s="228"/>
      <c r="DV106" s="228"/>
      <c r="DW106" s="228"/>
      <c r="DX106" s="228"/>
      <c r="DY106" s="228"/>
      <c r="DZ106" s="228"/>
      <c r="EA106" s="228"/>
      <c r="EB106" s="228"/>
      <c r="EC106" s="228"/>
      <c r="ED106" s="228"/>
      <c r="EE106" s="340"/>
      <c r="EF106" s="276"/>
      <c r="EG106" s="277"/>
      <c r="EH106" s="277"/>
      <c r="EI106" s="277"/>
      <c r="EJ106" s="277"/>
      <c r="EK106" s="277"/>
      <c r="EL106" s="277"/>
      <c r="EM106" s="277"/>
      <c r="EN106" s="277"/>
      <c r="EO106" s="277"/>
      <c r="EP106" s="277"/>
      <c r="EQ106" s="277"/>
      <c r="ER106" s="278"/>
      <c r="ES106" s="276"/>
      <c r="ET106" s="277"/>
      <c r="EU106" s="277"/>
      <c r="EV106" s="277"/>
      <c r="EW106" s="277"/>
      <c r="EX106" s="277"/>
      <c r="EY106" s="277"/>
      <c r="EZ106" s="277"/>
      <c r="FA106" s="277"/>
      <c r="FB106" s="277"/>
      <c r="FC106" s="277"/>
      <c r="FD106" s="277"/>
      <c r="FE106" s="278"/>
      <c r="FF106" s="276"/>
      <c r="FG106" s="277"/>
      <c r="FH106" s="277"/>
      <c r="FI106" s="277"/>
      <c r="FJ106" s="277"/>
      <c r="FK106" s="277"/>
      <c r="FL106" s="277"/>
      <c r="FM106" s="277"/>
      <c r="FN106" s="277"/>
      <c r="FO106" s="277"/>
      <c r="FP106" s="277"/>
      <c r="FQ106" s="277"/>
      <c r="FR106" s="278"/>
      <c r="FS106" s="270" t="s">
        <v>41</v>
      </c>
      <c r="FT106" s="271"/>
      <c r="FU106" s="271"/>
      <c r="FV106" s="271"/>
      <c r="FW106" s="271"/>
      <c r="FX106" s="271"/>
      <c r="FY106" s="271"/>
      <c r="FZ106" s="271"/>
      <c r="GA106" s="271"/>
      <c r="GB106" s="271"/>
      <c r="GC106" s="271"/>
      <c r="GD106" s="271"/>
      <c r="GE106" s="272"/>
      <c r="GF106" s="132"/>
      <c r="GG106" s="133"/>
      <c r="GH106" s="133"/>
      <c r="GI106" s="133"/>
      <c r="GJ106" s="133"/>
      <c r="GK106" s="133"/>
      <c r="GL106" s="133"/>
    </row>
    <row r="107" spans="1:194" ht="21.75" customHeight="1" hidden="1">
      <c r="A107" s="309" t="s">
        <v>99</v>
      </c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  <c r="AA107" s="310"/>
      <c r="AB107" s="310"/>
      <c r="AC107" s="310"/>
      <c r="AD107" s="310"/>
      <c r="AE107" s="310"/>
      <c r="AF107" s="310"/>
      <c r="AG107" s="310"/>
      <c r="AH107" s="310"/>
      <c r="AI107" s="310"/>
      <c r="AJ107" s="310"/>
      <c r="AK107" s="310"/>
      <c r="AL107" s="310"/>
      <c r="AM107" s="310"/>
      <c r="AN107" s="310"/>
      <c r="AO107" s="310"/>
      <c r="AP107" s="310"/>
      <c r="AQ107" s="310"/>
      <c r="AR107" s="310"/>
      <c r="AS107" s="310"/>
      <c r="AT107" s="310"/>
      <c r="AU107" s="310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0"/>
      <c r="BG107" s="310"/>
      <c r="BH107" s="310"/>
      <c r="BI107" s="310"/>
      <c r="BJ107" s="310"/>
      <c r="BK107" s="310"/>
      <c r="BL107" s="310"/>
      <c r="BM107" s="310"/>
      <c r="BN107" s="310"/>
      <c r="BO107" s="310"/>
      <c r="BP107" s="310"/>
      <c r="BQ107" s="310"/>
      <c r="BR107" s="310"/>
      <c r="BS107" s="310"/>
      <c r="BT107" s="310"/>
      <c r="BU107" s="310"/>
      <c r="BV107" s="310"/>
      <c r="BW107" s="310"/>
      <c r="BX107" s="136" t="s">
        <v>238</v>
      </c>
      <c r="BY107" s="137"/>
      <c r="BZ107" s="137"/>
      <c r="CA107" s="137"/>
      <c r="CB107" s="137"/>
      <c r="CC107" s="137"/>
      <c r="CD107" s="137"/>
      <c r="CE107" s="138"/>
      <c r="CF107" s="139" t="s">
        <v>98</v>
      </c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8"/>
      <c r="CS107" s="139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8"/>
      <c r="DF107" s="139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7"/>
      <c r="DQ107" s="137"/>
      <c r="DR107" s="138"/>
      <c r="DS107" s="143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144"/>
      <c r="EE107" s="145"/>
      <c r="EF107" s="140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2"/>
      <c r="ES107" s="140"/>
      <c r="ET107" s="141"/>
      <c r="EU107" s="141"/>
      <c r="EV107" s="141"/>
      <c r="EW107" s="141"/>
      <c r="EX107" s="141"/>
      <c r="EY107" s="141"/>
      <c r="EZ107" s="141"/>
      <c r="FA107" s="141"/>
      <c r="FB107" s="141"/>
      <c r="FC107" s="141"/>
      <c r="FD107" s="141"/>
      <c r="FE107" s="142"/>
      <c r="FF107" s="140"/>
      <c r="FG107" s="141"/>
      <c r="FH107" s="141"/>
      <c r="FI107" s="141"/>
      <c r="FJ107" s="141"/>
      <c r="FK107" s="141"/>
      <c r="FL107" s="141"/>
      <c r="FM107" s="141"/>
      <c r="FN107" s="141"/>
      <c r="FO107" s="141"/>
      <c r="FP107" s="141"/>
      <c r="FQ107" s="141"/>
      <c r="FR107" s="142"/>
      <c r="FS107" s="129" t="s">
        <v>41</v>
      </c>
      <c r="FT107" s="130"/>
      <c r="FU107" s="130"/>
      <c r="FV107" s="130"/>
      <c r="FW107" s="130"/>
      <c r="FX107" s="130"/>
      <c r="FY107" s="130"/>
      <c r="FZ107" s="130"/>
      <c r="GA107" s="130"/>
      <c r="GB107" s="130"/>
      <c r="GC107" s="130"/>
      <c r="GD107" s="130"/>
      <c r="GE107" s="131"/>
      <c r="GF107" s="132"/>
      <c r="GG107" s="133"/>
      <c r="GH107" s="133"/>
      <c r="GI107" s="133"/>
      <c r="GJ107" s="133"/>
      <c r="GK107" s="133"/>
      <c r="GL107" s="133"/>
    </row>
    <row r="108" spans="1:194" s="109" customFormat="1" ht="10.5" customHeight="1" hidden="1">
      <c r="A108" s="328" t="s">
        <v>100</v>
      </c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29"/>
      <c r="AI108" s="329"/>
      <c r="AJ108" s="329"/>
      <c r="AK108" s="329"/>
      <c r="AL108" s="329"/>
      <c r="AM108" s="329"/>
      <c r="AN108" s="329"/>
      <c r="AO108" s="329"/>
      <c r="AP108" s="329"/>
      <c r="AQ108" s="329"/>
      <c r="AR108" s="329"/>
      <c r="AS108" s="329"/>
      <c r="AT108" s="329"/>
      <c r="AU108" s="329"/>
      <c r="AV108" s="329"/>
      <c r="AW108" s="329"/>
      <c r="AX108" s="329"/>
      <c r="AY108" s="329"/>
      <c r="AZ108" s="329"/>
      <c r="BA108" s="329"/>
      <c r="BB108" s="329"/>
      <c r="BC108" s="329"/>
      <c r="BD108" s="329"/>
      <c r="BE108" s="329"/>
      <c r="BF108" s="329"/>
      <c r="BG108" s="329"/>
      <c r="BH108" s="329"/>
      <c r="BI108" s="329"/>
      <c r="BJ108" s="329"/>
      <c r="BK108" s="329"/>
      <c r="BL108" s="329"/>
      <c r="BM108" s="329"/>
      <c r="BN108" s="329"/>
      <c r="BO108" s="329"/>
      <c r="BP108" s="329"/>
      <c r="BQ108" s="329"/>
      <c r="BR108" s="329"/>
      <c r="BS108" s="329"/>
      <c r="BT108" s="329"/>
      <c r="BU108" s="329"/>
      <c r="BV108" s="329"/>
      <c r="BW108" s="329"/>
      <c r="BX108" s="238" t="s">
        <v>101</v>
      </c>
      <c r="BY108" s="239"/>
      <c r="BZ108" s="239"/>
      <c r="CA108" s="239"/>
      <c r="CB108" s="239"/>
      <c r="CC108" s="239"/>
      <c r="CD108" s="239"/>
      <c r="CE108" s="240"/>
      <c r="CF108" s="241" t="s">
        <v>102</v>
      </c>
      <c r="CG108" s="239"/>
      <c r="CH108" s="239"/>
      <c r="CI108" s="239"/>
      <c r="CJ108" s="239"/>
      <c r="CK108" s="239"/>
      <c r="CL108" s="239"/>
      <c r="CM108" s="239"/>
      <c r="CN108" s="239"/>
      <c r="CO108" s="239"/>
      <c r="CP108" s="239"/>
      <c r="CQ108" s="239"/>
      <c r="CR108" s="240"/>
      <c r="CS108" s="241"/>
      <c r="CT108" s="239"/>
      <c r="CU108" s="239"/>
      <c r="CV108" s="239"/>
      <c r="CW108" s="239"/>
      <c r="CX108" s="239"/>
      <c r="CY108" s="239"/>
      <c r="CZ108" s="239"/>
      <c r="DA108" s="239"/>
      <c r="DB108" s="239"/>
      <c r="DC108" s="239"/>
      <c r="DD108" s="239"/>
      <c r="DE108" s="240"/>
      <c r="DF108" s="241"/>
      <c r="DG108" s="239"/>
      <c r="DH108" s="239"/>
      <c r="DI108" s="239"/>
      <c r="DJ108" s="239"/>
      <c r="DK108" s="239"/>
      <c r="DL108" s="239"/>
      <c r="DM108" s="239"/>
      <c r="DN108" s="239"/>
      <c r="DO108" s="239"/>
      <c r="DP108" s="239"/>
      <c r="DQ108" s="239"/>
      <c r="DR108" s="240"/>
      <c r="DS108" s="248"/>
      <c r="DT108" s="249"/>
      <c r="DU108" s="249"/>
      <c r="DV108" s="249"/>
      <c r="DW108" s="249"/>
      <c r="DX108" s="249"/>
      <c r="DY108" s="249"/>
      <c r="DZ108" s="249"/>
      <c r="EA108" s="249"/>
      <c r="EB108" s="249"/>
      <c r="EC108" s="249"/>
      <c r="ED108" s="249"/>
      <c r="EE108" s="250"/>
      <c r="EF108" s="151"/>
      <c r="EG108" s="152"/>
      <c r="EH108" s="152"/>
      <c r="EI108" s="152"/>
      <c r="EJ108" s="152"/>
      <c r="EK108" s="152"/>
      <c r="EL108" s="152"/>
      <c r="EM108" s="152"/>
      <c r="EN108" s="152"/>
      <c r="EO108" s="152"/>
      <c r="EP108" s="152"/>
      <c r="EQ108" s="152"/>
      <c r="ER108" s="153"/>
      <c r="ES108" s="151"/>
      <c r="ET108" s="152"/>
      <c r="EU108" s="152"/>
      <c r="EV108" s="152"/>
      <c r="EW108" s="152"/>
      <c r="EX108" s="152"/>
      <c r="EY108" s="152"/>
      <c r="EZ108" s="152"/>
      <c r="FA108" s="152"/>
      <c r="FB108" s="152"/>
      <c r="FC108" s="152"/>
      <c r="FD108" s="152"/>
      <c r="FE108" s="153"/>
      <c r="FF108" s="151"/>
      <c r="FG108" s="152"/>
      <c r="FH108" s="152"/>
      <c r="FI108" s="152"/>
      <c r="FJ108" s="152"/>
      <c r="FK108" s="152"/>
      <c r="FL108" s="152"/>
      <c r="FM108" s="152"/>
      <c r="FN108" s="152"/>
      <c r="FO108" s="152"/>
      <c r="FP108" s="152"/>
      <c r="FQ108" s="152"/>
      <c r="FR108" s="153"/>
      <c r="FS108" s="244" t="s">
        <v>41</v>
      </c>
      <c r="FT108" s="242"/>
      <c r="FU108" s="242"/>
      <c r="FV108" s="242"/>
      <c r="FW108" s="242"/>
      <c r="FX108" s="242"/>
      <c r="FY108" s="242"/>
      <c r="FZ108" s="242"/>
      <c r="GA108" s="242"/>
      <c r="GB108" s="242"/>
      <c r="GC108" s="242"/>
      <c r="GD108" s="242"/>
      <c r="GE108" s="245"/>
      <c r="GF108" s="132"/>
      <c r="GG108" s="133"/>
      <c r="GH108" s="133"/>
      <c r="GI108" s="133"/>
      <c r="GJ108" s="133"/>
      <c r="GK108" s="133"/>
      <c r="GL108" s="133"/>
    </row>
    <row r="109" spans="1:194" ht="21.75" customHeight="1" hidden="1">
      <c r="A109" s="134" t="s">
        <v>103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6" t="s">
        <v>104</v>
      </c>
      <c r="BY109" s="137"/>
      <c r="BZ109" s="137"/>
      <c r="CA109" s="137"/>
      <c r="CB109" s="137"/>
      <c r="CC109" s="137"/>
      <c r="CD109" s="137"/>
      <c r="CE109" s="138"/>
      <c r="CF109" s="139" t="s">
        <v>105</v>
      </c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8"/>
      <c r="CS109" s="139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8"/>
      <c r="DF109" s="139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8"/>
      <c r="DS109" s="143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5"/>
      <c r="EF109" s="140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2"/>
      <c r="ES109" s="140"/>
      <c r="ET109" s="141"/>
      <c r="EU109" s="141"/>
      <c r="EV109" s="141"/>
      <c r="EW109" s="141"/>
      <c r="EX109" s="141"/>
      <c r="EY109" s="141"/>
      <c r="EZ109" s="141"/>
      <c r="FA109" s="141"/>
      <c r="FB109" s="141"/>
      <c r="FC109" s="141"/>
      <c r="FD109" s="141"/>
      <c r="FE109" s="142"/>
      <c r="FF109" s="140"/>
      <c r="FG109" s="141"/>
      <c r="FH109" s="141"/>
      <c r="FI109" s="141"/>
      <c r="FJ109" s="141"/>
      <c r="FK109" s="141"/>
      <c r="FL109" s="141"/>
      <c r="FM109" s="141"/>
      <c r="FN109" s="141"/>
      <c r="FO109" s="141"/>
      <c r="FP109" s="141"/>
      <c r="FQ109" s="141"/>
      <c r="FR109" s="142"/>
      <c r="FS109" s="129" t="s">
        <v>41</v>
      </c>
      <c r="FT109" s="130"/>
      <c r="FU109" s="130"/>
      <c r="FV109" s="130"/>
      <c r="FW109" s="130"/>
      <c r="FX109" s="130"/>
      <c r="FY109" s="130"/>
      <c r="FZ109" s="130"/>
      <c r="GA109" s="130"/>
      <c r="GB109" s="130"/>
      <c r="GC109" s="130"/>
      <c r="GD109" s="130"/>
      <c r="GE109" s="131"/>
      <c r="GF109" s="132"/>
      <c r="GG109" s="133"/>
      <c r="GH109" s="133"/>
      <c r="GI109" s="133"/>
      <c r="GJ109" s="133"/>
      <c r="GK109" s="133"/>
      <c r="GL109" s="133"/>
    </row>
    <row r="110" spans="1:194" ht="9" customHeight="1" hidden="1">
      <c r="A110" s="309" t="s">
        <v>106</v>
      </c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  <c r="AA110" s="310"/>
      <c r="AB110" s="310"/>
      <c r="AC110" s="310"/>
      <c r="AD110" s="310"/>
      <c r="AE110" s="310"/>
      <c r="AF110" s="310"/>
      <c r="AG110" s="310"/>
      <c r="AH110" s="310"/>
      <c r="AI110" s="310"/>
      <c r="AJ110" s="310"/>
      <c r="AK110" s="310"/>
      <c r="AL110" s="310"/>
      <c r="AM110" s="310"/>
      <c r="AN110" s="310"/>
      <c r="AO110" s="310"/>
      <c r="AP110" s="310"/>
      <c r="AQ110" s="310"/>
      <c r="AR110" s="310"/>
      <c r="AS110" s="310"/>
      <c r="AT110" s="310"/>
      <c r="AU110" s="310"/>
      <c r="AV110" s="310"/>
      <c r="AW110" s="310"/>
      <c r="AX110" s="310"/>
      <c r="AY110" s="310"/>
      <c r="AZ110" s="310"/>
      <c r="BA110" s="310"/>
      <c r="BB110" s="310"/>
      <c r="BC110" s="310"/>
      <c r="BD110" s="310"/>
      <c r="BE110" s="310"/>
      <c r="BF110" s="310"/>
      <c r="BG110" s="310"/>
      <c r="BH110" s="310"/>
      <c r="BI110" s="310"/>
      <c r="BJ110" s="310"/>
      <c r="BK110" s="310"/>
      <c r="BL110" s="310"/>
      <c r="BM110" s="310"/>
      <c r="BN110" s="310"/>
      <c r="BO110" s="310"/>
      <c r="BP110" s="310"/>
      <c r="BQ110" s="310"/>
      <c r="BR110" s="310"/>
      <c r="BS110" s="310"/>
      <c r="BT110" s="310"/>
      <c r="BU110" s="310"/>
      <c r="BV110" s="310"/>
      <c r="BW110" s="310"/>
      <c r="BX110" s="136" t="s">
        <v>107</v>
      </c>
      <c r="BY110" s="137"/>
      <c r="BZ110" s="137"/>
      <c r="CA110" s="137"/>
      <c r="CB110" s="137"/>
      <c r="CC110" s="137"/>
      <c r="CD110" s="137"/>
      <c r="CE110" s="138"/>
      <c r="CF110" s="139" t="s">
        <v>108</v>
      </c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8"/>
      <c r="CS110" s="139" t="s">
        <v>430</v>
      </c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8"/>
      <c r="DF110" s="139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8"/>
      <c r="DS110" s="143"/>
      <c r="DT110" s="144"/>
      <c r="DU110" s="144"/>
      <c r="DV110" s="144"/>
      <c r="DW110" s="144"/>
      <c r="DX110" s="144"/>
      <c r="DY110" s="144"/>
      <c r="DZ110" s="144"/>
      <c r="EA110" s="144"/>
      <c r="EB110" s="144"/>
      <c r="EC110" s="144"/>
      <c r="ED110" s="144"/>
      <c r="EE110" s="145"/>
      <c r="EF110" s="140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2"/>
      <c r="ES110" s="140"/>
      <c r="ET110" s="141"/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1"/>
      <c r="FE110" s="142"/>
      <c r="FF110" s="140"/>
      <c r="FG110" s="141"/>
      <c r="FH110" s="141"/>
      <c r="FI110" s="141"/>
      <c r="FJ110" s="141"/>
      <c r="FK110" s="141"/>
      <c r="FL110" s="141"/>
      <c r="FM110" s="141"/>
      <c r="FN110" s="141"/>
      <c r="FO110" s="141"/>
      <c r="FP110" s="141"/>
      <c r="FQ110" s="141"/>
      <c r="FR110" s="142"/>
      <c r="FS110" s="129" t="s">
        <v>41</v>
      </c>
      <c r="FT110" s="130"/>
      <c r="FU110" s="130"/>
      <c r="FV110" s="130"/>
      <c r="FW110" s="130"/>
      <c r="FX110" s="130"/>
      <c r="FY110" s="130"/>
      <c r="FZ110" s="130"/>
      <c r="GA110" s="130"/>
      <c r="GB110" s="130"/>
      <c r="GC110" s="130"/>
      <c r="GD110" s="130"/>
      <c r="GE110" s="131"/>
      <c r="GF110" s="132"/>
      <c r="GG110" s="133"/>
      <c r="GH110" s="133"/>
      <c r="GI110" s="133"/>
      <c r="GJ110" s="133"/>
      <c r="GK110" s="133"/>
      <c r="GL110" s="133"/>
    </row>
    <row r="111" spans="1:194" ht="12" customHeight="1" hidden="1">
      <c r="A111" s="309"/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310"/>
      <c r="S111" s="310"/>
      <c r="T111" s="310"/>
      <c r="U111" s="310"/>
      <c r="V111" s="310"/>
      <c r="W111" s="310"/>
      <c r="X111" s="310"/>
      <c r="Y111" s="310"/>
      <c r="Z111" s="310"/>
      <c r="AA111" s="310"/>
      <c r="AB111" s="310"/>
      <c r="AC111" s="310"/>
      <c r="AD111" s="310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0"/>
      <c r="AR111" s="310"/>
      <c r="AS111" s="310"/>
      <c r="AT111" s="310"/>
      <c r="AU111" s="310"/>
      <c r="AV111" s="310"/>
      <c r="AW111" s="310"/>
      <c r="AX111" s="310"/>
      <c r="AY111" s="310"/>
      <c r="AZ111" s="310"/>
      <c r="BA111" s="310"/>
      <c r="BB111" s="310"/>
      <c r="BC111" s="310"/>
      <c r="BD111" s="310"/>
      <c r="BE111" s="310"/>
      <c r="BF111" s="310"/>
      <c r="BG111" s="310"/>
      <c r="BH111" s="310"/>
      <c r="BI111" s="310"/>
      <c r="BJ111" s="310"/>
      <c r="BK111" s="310"/>
      <c r="BL111" s="310"/>
      <c r="BM111" s="310"/>
      <c r="BN111" s="310"/>
      <c r="BO111" s="310"/>
      <c r="BP111" s="310"/>
      <c r="BQ111" s="310"/>
      <c r="BR111" s="310"/>
      <c r="BS111" s="310"/>
      <c r="BT111" s="310"/>
      <c r="BU111" s="310"/>
      <c r="BV111" s="310"/>
      <c r="BW111" s="310"/>
      <c r="BX111" s="136"/>
      <c r="BY111" s="137"/>
      <c r="BZ111" s="137"/>
      <c r="CA111" s="137"/>
      <c r="CB111" s="137"/>
      <c r="CC111" s="137"/>
      <c r="CD111" s="137"/>
      <c r="CE111" s="138"/>
      <c r="CF111" s="139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8"/>
      <c r="CS111" s="139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8"/>
      <c r="DF111" s="139"/>
      <c r="DG111" s="137"/>
      <c r="DH111" s="137"/>
      <c r="DI111" s="137"/>
      <c r="DJ111" s="137"/>
      <c r="DK111" s="137"/>
      <c r="DL111" s="137"/>
      <c r="DM111" s="137"/>
      <c r="DN111" s="137"/>
      <c r="DO111" s="137"/>
      <c r="DP111" s="137"/>
      <c r="DQ111" s="137"/>
      <c r="DR111" s="138"/>
      <c r="DS111" s="143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5"/>
      <c r="EF111" s="140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2"/>
      <c r="ES111" s="140"/>
      <c r="ET111" s="141"/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2"/>
      <c r="FF111" s="140"/>
      <c r="FG111" s="141"/>
      <c r="FH111" s="141"/>
      <c r="FI111" s="141"/>
      <c r="FJ111" s="141"/>
      <c r="FK111" s="141"/>
      <c r="FL111" s="141"/>
      <c r="FM111" s="141"/>
      <c r="FN111" s="141"/>
      <c r="FO111" s="141"/>
      <c r="FP111" s="141"/>
      <c r="FQ111" s="141"/>
      <c r="FR111" s="142"/>
      <c r="FS111" s="129"/>
      <c r="FT111" s="130"/>
      <c r="FU111" s="130"/>
      <c r="FV111" s="130"/>
      <c r="FW111" s="130"/>
      <c r="FX111" s="130"/>
      <c r="FY111" s="130"/>
      <c r="FZ111" s="130"/>
      <c r="GA111" s="130"/>
      <c r="GB111" s="130"/>
      <c r="GC111" s="130"/>
      <c r="GD111" s="130"/>
      <c r="GE111" s="131"/>
      <c r="GF111" s="132"/>
      <c r="GG111" s="133"/>
      <c r="GH111" s="133"/>
      <c r="GI111" s="133"/>
      <c r="GJ111" s="133"/>
      <c r="GK111" s="133"/>
      <c r="GL111" s="133"/>
    </row>
    <row r="112" spans="1:194" ht="12" customHeight="1" hidden="1">
      <c r="A112" s="134" t="s">
        <v>109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6" t="s">
        <v>110</v>
      </c>
      <c r="BY112" s="137"/>
      <c r="BZ112" s="137"/>
      <c r="CA112" s="137"/>
      <c r="CB112" s="137"/>
      <c r="CC112" s="137"/>
      <c r="CD112" s="137"/>
      <c r="CE112" s="138"/>
      <c r="CF112" s="139" t="s">
        <v>111</v>
      </c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8"/>
      <c r="CS112" s="139" t="s">
        <v>431</v>
      </c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7"/>
      <c r="DE112" s="138"/>
      <c r="DF112" s="139"/>
      <c r="DG112" s="137"/>
      <c r="DH112" s="137"/>
      <c r="DI112" s="137"/>
      <c r="DJ112" s="137"/>
      <c r="DK112" s="137"/>
      <c r="DL112" s="137"/>
      <c r="DM112" s="137"/>
      <c r="DN112" s="137"/>
      <c r="DO112" s="137"/>
      <c r="DP112" s="137"/>
      <c r="DQ112" s="137"/>
      <c r="DR112" s="138"/>
      <c r="DS112" s="143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5"/>
      <c r="EF112" s="140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2"/>
      <c r="ES112" s="140"/>
      <c r="ET112" s="141"/>
      <c r="EU112" s="141"/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2"/>
      <c r="FF112" s="140"/>
      <c r="FG112" s="141"/>
      <c r="FH112" s="141"/>
      <c r="FI112" s="141"/>
      <c r="FJ112" s="141"/>
      <c r="FK112" s="141"/>
      <c r="FL112" s="141"/>
      <c r="FM112" s="141"/>
      <c r="FN112" s="141"/>
      <c r="FO112" s="141"/>
      <c r="FP112" s="141"/>
      <c r="FQ112" s="141"/>
      <c r="FR112" s="142"/>
      <c r="FS112" s="129" t="s">
        <v>41</v>
      </c>
      <c r="FT112" s="130"/>
      <c r="FU112" s="130"/>
      <c r="FV112" s="130"/>
      <c r="FW112" s="130"/>
      <c r="FX112" s="130"/>
      <c r="FY112" s="130"/>
      <c r="FZ112" s="130"/>
      <c r="GA112" s="130"/>
      <c r="GB112" s="130"/>
      <c r="GC112" s="130"/>
      <c r="GD112" s="130"/>
      <c r="GE112" s="131"/>
      <c r="GF112" s="132"/>
      <c r="GG112" s="133"/>
      <c r="GH112" s="133"/>
      <c r="GI112" s="133"/>
      <c r="GJ112" s="133"/>
      <c r="GK112" s="133"/>
      <c r="GL112" s="133"/>
    </row>
    <row r="113" spans="1:194" ht="6.75" customHeight="1" hidden="1">
      <c r="A113" s="134" t="s">
        <v>112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6" t="s">
        <v>113</v>
      </c>
      <c r="BY113" s="137"/>
      <c r="BZ113" s="137"/>
      <c r="CA113" s="137"/>
      <c r="CB113" s="137"/>
      <c r="CC113" s="137"/>
      <c r="CD113" s="137"/>
      <c r="CE113" s="138"/>
      <c r="CF113" s="139" t="s">
        <v>114</v>
      </c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8"/>
      <c r="CS113" s="139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8"/>
      <c r="DF113" s="139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8"/>
      <c r="DS113" s="143"/>
      <c r="DT113" s="144"/>
      <c r="DU113" s="144"/>
      <c r="DV113" s="144"/>
      <c r="DW113" s="144"/>
      <c r="DX113" s="144"/>
      <c r="DY113" s="144"/>
      <c r="DZ113" s="144"/>
      <c r="EA113" s="144"/>
      <c r="EB113" s="144"/>
      <c r="EC113" s="144"/>
      <c r="ED113" s="144"/>
      <c r="EE113" s="145"/>
      <c r="EF113" s="140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2"/>
      <c r="ES113" s="140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2"/>
      <c r="FF113" s="140"/>
      <c r="FG113" s="141"/>
      <c r="FH113" s="141"/>
      <c r="FI113" s="141"/>
      <c r="FJ113" s="141"/>
      <c r="FK113" s="141"/>
      <c r="FL113" s="141"/>
      <c r="FM113" s="141"/>
      <c r="FN113" s="141"/>
      <c r="FO113" s="141"/>
      <c r="FP113" s="141"/>
      <c r="FQ113" s="141"/>
      <c r="FR113" s="142"/>
      <c r="FS113" s="129" t="s">
        <v>41</v>
      </c>
      <c r="FT113" s="130"/>
      <c r="FU113" s="130"/>
      <c r="FV113" s="130"/>
      <c r="FW113" s="130"/>
      <c r="FX113" s="130"/>
      <c r="FY113" s="130"/>
      <c r="FZ113" s="130"/>
      <c r="GA113" s="130"/>
      <c r="GB113" s="130"/>
      <c r="GC113" s="130"/>
      <c r="GD113" s="130"/>
      <c r="GE113" s="131"/>
      <c r="GF113" s="132"/>
      <c r="GG113" s="133"/>
      <c r="GH113" s="133"/>
      <c r="GI113" s="133"/>
      <c r="GJ113" s="133"/>
      <c r="GK113" s="133"/>
      <c r="GL113" s="133"/>
    </row>
    <row r="114" spans="1:194" ht="9" customHeight="1" hidden="1">
      <c r="A114" s="134" t="s">
        <v>239</v>
      </c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6" t="s">
        <v>115</v>
      </c>
      <c r="BY114" s="137"/>
      <c r="BZ114" s="137"/>
      <c r="CA114" s="137"/>
      <c r="CB114" s="137"/>
      <c r="CC114" s="137"/>
      <c r="CD114" s="137"/>
      <c r="CE114" s="138"/>
      <c r="CF114" s="139" t="s">
        <v>116</v>
      </c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8"/>
      <c r="CS114" s="139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8"/>
      <c r="DF114" s="139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8"/>
      <c r="DS114" s="143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5"/>
      <c r="EF114" s="140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141"/>
      <c r="EQ114" s="141"/>
      <c r="ER114" s="142"/>
      <c r="ES114" s="140"/>
      <c r="ET114" s="141"/>
      <c r="EU114" s="141"/>
      <c r="EV114" s="141"/>
      <c r="EW114" s="141"/>
      <c r="EX114" s="141"/>
      <c r="EY114" s="141"/>
      <c r="EZ114" s="141"/>
      <c r="FA114" s="141"/>
      <c r="FB114" s="141"/>
      <c r="FC114" s="141"/>
      <c r="FD114" s="141"/>
      <c r="FE114" s="142"/>
      <c r="FF114" s="140"/>
      <c r="FG114" s="141"/>
      <c r="FH114" s="141"/>
      <c r="FI114" s="141"/>
      <c r="FJ114" s="141"/>
      <c r="FK114" s="141"/>
      <c r="FL114" s="141"/>
      <c r="FM114" s="141"/>
      <c r="FN114" s="141"/>
      <c r="FO114" s="141"/>
      <c r="FP114" s="141"/>
      <c r="FQ114" s="141"/>
      <c r="FR114" s="142"/>
      <c r="FS114" s="129" t="s">
        <v>41</v>
      </c>
      <c r="FT114" s="130"/>
      <c r="FU114" s="130"/>
      <c r="FV114" s="130"/>
      <c r="FW114" s="130"/>
      <c r="FX114" s="130"/>
      <c r="FY114" s="130"/>
      <c r="FZ114" s="130"/>
      <c r="GA114" s="130"/>
      <c r="GB114" s="130"/>
      <c r="GC114" s="130"/>
      <c r="GD114" s="130"/>
      <c r="GE114" s="131"/>
      <c r="GF114" s="132"/>
      <c r="GG114" s="133"/>
      <c r="GH114" s="133"/>
      <c r="GI114" s="133"/>
      <c r="GJ114" s="133"/>
      <c r="GK114" s="133"/>
      <c r="GL114" s="133"/>
    </row>
    <row r="115" spans="1:194" s="109" customFormat="1" ht="10.5" customHeight="1">
      <c r="A115" s="328" t="s">
        <v>117</v>
      </c>
      <c r="B115" s="329"/>
      <c r="C115" s="329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29"/>
      <c r="W115" s="329"/>
      <c r="X115" s="329"/>
      <c r="Y115" s="329"/>
      <c r="Z115" s="329"/>
      <c r="AA115" s="329"/>
      <c r="AB115" s="329"/>
      <c r="AC115" s="329"/>
      <c r="AD115" s="329"/>
      <c r="AE115" s="329"/>
      <c r="AF115" s="329"/>
      <c r="AG115" s="329"/>
      <c r="AH115" s="329"/>
      <c r="AI115" s="329"/>
      <c r="AJ115" s="329"/>
      <c r="AK115" s="329"/>
      <c r="AL115" s="329"/>
      <c r="AM115" s="329"/>
      <c r="AN115" s="329"/>
      <c r="AO115" s="329"/>
      <c r="AP115" s="329"/>
      <c r="AQ115" s="329"/>
      <c r="AR115" s="329"/>
      <c r="AS115" s="329"/>
      <c r="AT115" s="329"/>
      <c r="AU115" s="329"/>
      <c r="AV115" s="329"/>
      <c r="AW115" s="329"/>
      <c r="AX115" s="329"/>
      <c r="AY115" s="329"/>
      <c r="AZ115" s="329"/>
      <c r="BA115" s="329"/>
      <c r="BB115" s="329"/>
      <c r="BC115" s="329"/>
      <c r="BD115" s="329"/>
      <c r="BE115" s="329"/>
      <c r="BF115" s="329"/>
      <c r="BG115" s="329"/>
      <c r="BH115" s="329"/>
      <c r="BI115" s="329"/>
      <c r="BJ115" s="329"/>
      <c r="BK115" s="329"/>
      <c r="BL115" s="329"/>
      <c r="BM115" s="329"/>
      <c r="BN115" s="329"/>
      <c r="BO115" s="329"/>
      <c r="BP115" s="329"/>
      <c r="BQ115" s="329"/>
      <c r="BR115" s="329"/>
      <c r="BS115" s="329"/>
      <c r="BT115" s="329"/>
      <c r="BU115" s="329"/>
      <c r="BV115" s="329"/>
      <c r="BW115" s="329"/>
      <c r="BX115" s="238" t="s">
        <v>118</v>
      </c>
      <c r="BY115" s="239"/>
      <c r="BZ115" s="239"/>
      <c r="CA115" s="239"/>
      <c r="CB115" s="239"/>
      <c r="CC115" s="239"/>
      <c r="CD115" s="239"/>
      <c r="CE115" s="240"/>
      <c r="CF115" s="241" t="s">
        <v>119</v>
      </c>
      <c r="CG115" s="239"/>
      <c r="CH115" s="239"/>
      <c r="CI115" s="239"/>
      <c r="CJ115" s="239"/>
      <c r="CK115" s="239"/>
      <c r="CL115" s="239"/>
      <c r="CM115" s="239"/>
      <c r="CN115" s="239"/>
      <c r="CO115" s="239"/>
      <c r="CP115" s="239"/>
      <c r="CQ115" s="239"/>
      <c r="CR115" s="240"/>
      <c r="CS115" s="241"/>
      <c r="CT115" s="239"/>
      <c r="CU115" s="239"/>
      <c r="CV115" s="239"/>
      <c r="CW115" s="239"/>
      <c r="CX115" s="239"/>
      <c r="CY115" s="239"/>
      <c r="CZ115" s="239"/>
      <c r="DA115" s="239"/>
      <c r="DB115" s="239"/>
      <c r="DC115" s="239"/>
      <c r="DD115" s="239"/>
      <c r="DE115" s="240"/>
      <c r="DF115" s="241"/>
      <c r="DG115" s="239"/>
      <c r="DH115" s="239"/>
      <c r="DI115" s="239"/>
      <c r="DJ115" s="239"/>
      <c r="DK115" s="239"/>
      <c r="DL115" s="239"/>
      <c r="DM115" s="239"/>
      <c r="DN115" s="239"/>
      <c r="DO115" s="239"/>
      <c r="DP115" s="239"/>
      <c r="DQ115" s="239"/>
      <c r="DR115" s="240"/>
      <c r="DS115" s="248"/>
      <c r="DT115" s="249"/>
      <c r="DU115" s="249"/>
      <c r="DV115" s="249"/>
      <c r="DW115" s="249"/>
      <c r="DX115" s="249"/>
      <c r="DY115" s="249"/>
      <c r="DZ115" s="249"/>
      <c r="EA115" s="249"/>
      <c r="EB115" s="249"/>
      <c r="EC115" s="249"/>
      <c r="ED115" s="249"/>
      <c r="EE115" s="250"/>
      <c r="EF115" s="151">
        <f>SUM(EF116:ER118)</f>
        <v>386900</v>
      </c>
      <c r="EG115" s="152"/>
      <c r="EH115" s="152"/>
      <c r="EI115" s="152"/>
      <c r="EJ115" s="152"/>
      <c r="EK115" s="152"/>
      <c r="EL115" s="152"/>
      <c r="EM115" s="152"/>
      <c r="EN115" s="152"/>
      <c r="EO115" s="152"/>
      <c r="EP115" s="152"/>
      <c r="EQ115" s="152"/>
      <c r="ER115" s="153"/>
      <c r="ES115" s="151">
        <f>SUM(ES116:FE118)</f>
        <v>386900</v>
      </c>
      <c r="ET115" s="152"/>
      <c r="EU115" s="152"/>
      <c r="EV115" s="152"/>
      <c r="EW115" s="152"/>
      <c r="EX115" s="152"/>
      <c r="EY115" s="152"/>
      <c r="EZ115" s="152"/>
      <c r="FA115" s="152"/>
      <c r="FB115" s="152"/>
      <c r="FC115" s="152"/>
      <c r="FD115" s="152"/>
      <c r="FE115" s="153"/>
      <c r="FF115" s="151">
        <f>SUM(FF116:FR118)</f>
        <v>386900</v>
      </c>
      <c r="FG115" s="152"/>
      <c r="FH115" s="152"/>
      <c r="FI115" s="152"/>
      <c r="FJ115" s="152"/>
      <c r="FK115" s="152"/>
      <c r="FL115" s="152"/>
      <c r="FM115" s="152"/>
      <c r="FN115" s="152"/>
      <c r="FO115" s="152"/>
      <c r="FP115" s="152"/>
      <c r="FQ115" s="152"/>
      <c r="FR115" s="153"/>
      <c r="FS115" s="244" t="s">
        <v>41</v>
      </c>
      <c r="FT115" s="242"/>
      <c r="FU115" s="242"/>
      <c r="FV115" s="242"/>
      <c r="FW115" s="242"/>
      <c r="FX115" s="242"/>
      <c r="FY115" s="242"/>
      <c r="FZ115" s="242"/>
      <c r="GA115" s="242"/>
      <c r="GB115" s="242"/>
      <c r="GC115" s="242"/>
      <c r="GD115" s="242"/>
      <c r="GE115" s="245"/>
      <c r="GF115" s="132"/>
      <c r="GG115" s="133"/>
      <c r="GH115" s="133"/>
      <c r="GI115" s="133"/>
      <c r="GJ115" s="133"/>
      <c r="GK115" s="133"/>
      <c r="GL115" s="133"/>
    </row>
    <row r="116" spans="1:194" ht="21.75" customHeight="1">
      <c r="A116" s="134" t="s">
        <v>120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6" t="s">
        <v>121</v>
      </c>
      <c r="BY116" s="137"/>
      <c r="BZ116" s="137"/>
      <c r="CA116" s="137"/>
      <c r="CB116" s="137"/>
      <c r="CC116" s="137"/>
      <c r="CD116" s="137"/>
      <c r="CE116" s="138"/>
      <c r="CF116" s="139" t="s">
        <v>122</v>
      </c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8"/>
      <c r="CS116" s="139" t="s">
        <v>432</v>
      </c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8"/>
      <c r="DF116" s="139" t="s">
        <v>474</v>
      </c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8"/>
      <c r="DS116" s="143" t="s">
        <v>438</v>
      </c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5"/>
      <c r="EF116" s="140">
        <v>306900</v>
      </c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2"/>
      <c r="ES116" s="140">
        <v>306900</v>
      </c>
      <c r="ET116" s="141"/>
      <c r="EU116" s="141"/>
      <c r="EV116" s="141"/>
      <c r="EW116" s="141"/>
      <c r="EX116" s="141"/>
      <c r="EY116" s="141"/>
      <c r="EZ116" s="141"/>
      <c r="FA116" s="141"/>
      <c r="FB116" s="141"/>
      <c r="FC116" s="141"/>
      <c r="FD116" s="141"/>
      <c r="FE116" s="142"/>
      <c r="FF116" s="140">
        <v>306900</v>
      </c>
      <c r="FG116" s="141"/>
      <c r="FH116" s="141"/>
      <c r="FI116" s="141"/>
      <c r="FJ116" s="141"/>
      <c r="FK116" s="141"/>
      <c r="FL116" s="141"/>
      <c r="FM116" s="141"/>
      <c r="FN116" s="141"/>
      <c r="FO116" s="141"/>
      <c r="FP116" s="141"/>
      <c r="FQ116" s="141"/>
      <c r="FR116" s="142"/>
      <c r="FS116" s="129" t="s">
        <v>41</v>
      </c>
      <c r="FT116" s="130"/>
      <c r="FU116" s="130"/>
      <c r="FV116" s="130"/>
      <c r="FW116" s="130"/>
      <c r="FX116" s="130"/>
      <c r="FY116" s="130"/>
      <c r="FZ116" s="130"/>
      <c r="GA116" s="130"/>
      <c r="GB116" s="130"/>
      <c r="GC116" s="130"/>
      <c r="GD116" s="130"/>
      <c r="GE116" s="131"/>
      <c r="GF116" s="132"/>
      <c r="GG116" s="133"/>
      <c r="GH116" s="133"/>
      <c r="GI116" s="133"/>
      <c r="GJ116" s="133"/>
      <c r="GK116" s="133"/>
      <c r="GL116" s="133"/>
    </row>
    <row r="117" spans="1:194" ht="23.25" customHeight="1">
      <c r="A117" s="134" t="s">
        <v>123</v>
      </c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6" t="s">
        <v>124</v>
      </c>
      <c r="BY117" s="137"/>
      <c r="BZ117" s="137"/>
      <c r="CA117" s="137"/>
      <c r="CB117" s="137"/>
      <c r="CC117" s="137"/>
      <c r="CD117" s="137"/>
      <c r="CE117" s="138"/>
      <c r="CF117" s="139" t="s">
        <v>127</v>
      </c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8"/>
      <c r="CS117" s="139" t="s">
        <v>571</v>
      </c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8"/>
      <c r="DF117" s="139" t="s">
        <v>41</v>
      </c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8"/>
      <c r="DS117" s="143" t="s">
        <v>572</v>
      </c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5"/>
      <c r="EF117" s="140">
        <v>80000</v>
      </c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R117" s="142"/>
      <c r="ES117" s="140">
        <v>80000</v>
      </c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2"/>
      <c r="FF117" s="140">
        <v>80000</v>
      </c>
      <c r="FG117" s="141"/>
      <c r="FH117" s="141"/>
      <c r="FI117" s="141"/>
      <c r="FJ117" s="141"/>
      <c r="FK117" s="141"/>
      <c r="FL117" s="141"/>
      <c r="FM117" s="141"/>
      <c r="FN117" s="141"/>
      <c r="FO117" s="141"/>
      <c r="FP117" s="141"/>
      <c r="FQ117" s="141"/>
      <c r="FR117" s="142"/>
      <c r="FS117" s="129" t="s">
        <v>41</v>
      </c>
      <c r="FT117" s="130"/>
      <c r="FU117" s="130"/>
      <c r="FV117" s="130"/>
      <c r="FW117" s="130"/>
      <c r="FX117" s="130"/>
      <c r="FY117" s="130"/>
      <c r="FZ117" s="130"/>
      <c r="GA117" s="130"/>
      <c r="GB117" s="130"/>
      <c r="GC117" s="130"/>
      <c r="GD117" s="130"/>
      <c r="GE117" s="131"/>
      <c r="GF117" s="132"/>
      <c r="GG117" s="133"/>
      <c r="GH117" s="133"/>
      <c r="GI117" s="133"/>
      <c r="GJ117" s="133"/>
      <c r="GK117" s="133"/>
      <c r="GL117" s="133"/>
    </row>
    <row r="118" spans="1:194" ht="10.5" customHeight="1" hidden="1">
      <c r="A118" s="134" t="s">
        <v>125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6" t="s">
        <v>126</v>
      </c>
      <c r="BY118" s="137"/>
      <c r="BZ118" s="137"/>
      <c r="CA118" s="137"/>
      <c r="CB118" s="137"/>
      <c r="CC118" s="137"/>
      <c r="CD118" s="137"/>
      <c r="CE118" s="138"/>
      <c r="CF118" s="139" t="s">
        <v>127</v>
      </c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8"/>
      <c r="CS118" s="139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8"/>
      <c r="DF118" s="139"/>
      <c r="DG118" s="137"/>
      <c r="DH118" s="137"/>
      <c r="DI118" s="137"/>
      <c r="DJ118" s="137"/>
      <c r="DK118" s="137"/>
      <c r="DL118" s="137"/>
      <c r="DM118" s="137"/>
      <c r="DN118" s="137"/>
      <c r="DO118" s="137"/>
      <c r="DP118" s="137"/>
      <c r="DQ118" s="137"/>
      <c r="DR118" s="138"/>
      <c r="DS118" s="143"/>
      <c r="DT118" s="144"/>
      <c r="DU118" s="144"/>
      <c r="DV118" s="144"/>
      <c r="DW118" s="144"/>
      <c r="DX118" s="144"/>
      <c r="DY118" s="144"/>
      <c r="DZ118" s="144"/>
      <c r="EA118" s="144"/>
      <c r="EB118" s="144"/>
      <c r="EC118" s="144"/>
      <c r="ED118" s="144"/>
      <c r="EE118" s="145"/>
      <c r="EF118" s="140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2"/>
      <c r="ES118" s="140"/>
      <c r="ET118" s="141"/>
      <c r="EU118" s="141"/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2"/>
      <c r="FF118" s="140"/>
      <c r="FG118" s="141"/>
      <c r="FH118" s="141"/>
      <c r="FI118" s="141"/>
      <c r="FJ118" s="141"/>
      <c r="FK118" s="141"/>
      <c r="FL118" s="141"/>
      <c r="FM118" s="141"/>
      <c r="FN118" s="141"/>
      <c r="FO118" s="141"/>
      <c r="FP118" s="141"/>
      <c r="FQ118" s="141"/>
      <c r="FR118" s="142"/>
      <c r="FS118" s="129" t="s">
        <v>41</v>
      </c>
      <c r="FT118" s="130"/>
      <c r="FU118" s="130"/>
      <c r="FV118" s="130"/>
      <c r="FW118" s="130"/>
      <c r="FX118" s="130"/>
      <c r="FY118" s="130"/>
      <c r="FZ118" s="130"/>
      <c r="GA118" s="130"/>
      <c r="GB118" s="130"/>
      <c r="GC118" s="130"/>
      <c r="GD118" s="130"/>
      <c r="GE118" s="131"/>
      <c r="GF118" s="132"/>
      <c r="GG118" s="133"/>
      <c r="GH118" s="133"/>
      <c r="GI118" s="133"/>
      <c r="GJ118" s="133"/>
      <c r="GK118" s="133"/>
      <c r="GL118" s="133"/>
    </row>
    <row r="119" spans="1:194" ht="10.5" customHeight="1" hidden="1">
      <c r="A119" s="246" t="s">
        <v>128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136" t="s">
        <v>129</v>
      </c>
      <c r="BY119" s="137"/>
      <c r="BZ119" s="137"/>
      <c r="CA119" s="137"/>
      <c r="CB119" s="137"/>
      <c r="CC119" s="137"/>
      <c r="CD119" s="137"/>
      <c r="CE119" s="138"/>
      <c r="CF119" s="139" t="s">
        <v>41</v>
      </c>
      <c r="CG119" s="137"/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8"/>
      <c r="CS119" s="139"/>
      <c r="CT119" s="137"/>
      <c r="CU119" s="137"/>
      <c r="CV119" s="137"/>
      <c r="CW119" s="137"/>
      <c r="CX119" s="137"/>
      <c r="CY119" s="137"/>
      <c r="CZ119" s="137"/>
      <c r="DA119" s="137"/>
      <c r="DB119" s="137"/>
      <c r="DC119" s="137"/>
      <c r="DD119" s="137"/>
      <c r="DE119" s="138"/>
      <c r="DF119" s="139"/>
      <c r="DG119" s="137"/>
      <c r="DH119" s="137"/>
      <c r="DI119" s="137"/>
      <c r="DJ119" s="137"/>
      <c r="DK119" s="137"/>
      <c r="DL119" s="137"/>
      <c r="DM119" s="137"/>
      <c r="DN119" s="137"/>
      <c r="DO119" s="137"/>
      <c r="DP119" s="137"/>
      <c r="DQ119" s="137"/>
      <c r="DR119" s="138"/>
      <c r="DS119" s="143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5"/>
      <c r="EF119" s="140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2"/>
      <c r="ES119" s="140"/>
      <c r="ET119" s="141"/>
      <c r="EU119" s="141"/>
      <c r="EV119" s="141"/>
      <c r="EW119" s="141"/>
      <c r="EX119" s="141"/>
      <c r="EY119" s="141"/>
      <c r="EZ119" s="141"/>
      <c r="FA119" s="141"/>
      <c r="FB119" s="141"/>
      <c r="FC119" s="141"/>
      <c r="FD119" s="141"/>
      <c r="FE119" s="142"/>
      <c r="FF119" s="140"/>
      <c r="FG119" s="141"/>
      <c r="FH119" s="141"/>
      <c r="FI119" s="141"/>
      <c r="FJ119" s="141"/>
      <c r="FK119" s="141"/>
      <c r="FL119" s="141"/>
      <c r="FM119" s="141"/>
      <c r="FN119" s="141"/>
      <c r="FO119" s="141"/>
      <c r="FP119" s="141"/>
      <c r="FQ119" s="141"/>
      <c r="FR119" s="142"/>
      <c r="FS119" s="129" t="s">
        <v>41</v>
      </c>
      <c r="FT119" s="130"/>
      <c r="FU119" s="130"/>
      <c r="FV119" s="130"/>
      <c r="FW119" s="130"/>
      <c r="FX119" s="130"/>
      <c r="FY119" s="130"/>
      <c r="FZ119" s="130"/>
      <c r="GA119" s="130"/>
      <c r="GB119" s="130"/>
      <c r="GC119" s="130"/>
      <c r="GD119" s="130"/>
      <c r="GE119" s="131"/>
      <c r="GF119" s="132"/>
      <c r="GG119" s="133"/>
      <c r="GH119" s="133"/>
      <c r="GI119" s="133"/>
      <c r="GJ119" s="133"/>
      <c r="GK119" s="133"/>
      <c r="GL119" s="133"/>
    </row>
    <row r="120" spans="1:194" ht="21.75" customHeight="1" hidden="1">
      <c r="A120" s="134" t="s">
        <v>240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6" t="s">
        <v>130</v>
      </c>
      <c r="BY120" s="137"/>
      <c r="BZ120" s="137"/>
      <c r="CA120" s="137"/>
      <c r="CB120" s="137"/>
      <c r="CC120" s="137"/>
      <c r="CD120" s="137"/>
      <c r="CE120" s="138"/>
      <c r="CF120" s="139" t="s">
        <v>241</v>
      </c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8"/>
      <c r="CS120" s="139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8"/>
      <c r="DF120" s="139"/>
      <c r="DG120" s="137"/>
      <c r="DH120" s="137"/>
      <c r="DI120" s="137"/>
      <c r="DJ120" s="137"/>
      <c r="DK120" s="137"/>
      <c r="DL120" s="137"/>
      <c r="DM120" s="137"/>
      <c r="DN120" s="137"/>
      <c r="DO120" s="137"/>
      <c r="DP120" s="137"/>
      <c r="DQ120" s="137"/>
      <c r="DR120" s="138"/>
      <c r="DS120" s="143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5"/>
      <c r="EF120" s="140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2"/>
      <c r="ES120" s="140"/>
      <c r="ET120" s="141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2"/>
      <c r="FF120" s="140"/>
      <c r="FG120" s="141"/>
      <c r="FH120" s="141"/>
      <c r="FI120" s="141"/>
      <c r="FJ120" s="141"/>
      <c r="FK120" s="141"/>
      <c r="FL120" s="141"/>
      <c r="FM120" s="141"/>
      <c r="FN120" s="141"/>
      <c r="FO120" s="141"/>
      <c r="FP120" s="141"/>
      <c r="FQ120" s="141"/>
      <c r="FR120" s="142"/>
      <c r="FS120" s="129"/>
      <c r="FT120" s="130"/>
      <c r="FU120" s="130"/>
      <c r="FV120" s="130"/>
      <c r="FW120" s="130"/>
      <c r="FX120" s="130"/>
      <c r="FY120" s="130"/>
      <c r="FZ120" s="130"/>
      <c r="GA120" s="130"/>
      <c r="GB120" s="130"/>
      <c r="GC120" s="130"/>
      <c r="GD120" s="130"/>
      <c r="GE120" s="131"/>
      <c r="GF120" s="132"/>
      <c r="GG120" s="133"/>
      <c r="GH120" s="133"/>
      <c r="GI120" s="133"/>
      <c r="GJ120" s="133"/>
      <c r="GK120" s="133"/>
      <c r="GL120" s="133"/>
    </row>
    <row r="121" spans="1:194" ht="10.5" customHeight="1" hidden="1">
      <c r="A121" s="134" t="s">
        <v>242</v>
      </c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6" t="s">
        <v>133</v>
      </c>
      <c r="BY121" s="137"/>
      <c r="BZ121" s="137"/>
      <c r="CA121" s="137"/>
      <c r="CB121" s="137"/>
      <c r="CC121" s="137"/>
      <c r="CD121" s="137"/>
      <c r="CE121" s="138"/>
      <c r="CF121" s="139" t="s">
        <v>243</v>
      </c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8"/>
      <c r="CS121" s="139"/>
      <c r="CT121" s="137"/>
      <c r="CU121" s="137"/>
      <c r="CV121" s="137"/>
      <c r="CW121" s="137"/>
      <c r="CX121" s="137"/>
      <c r="CY121" s="137"/>
      <c r="CZ121" s="137"/>
      <c r="DA121" s="137"/>
      <c r="DB121" s="137"/>
      <c r="DC121" s="137"/>
      <c r="DD121" s="137"/>
      <c r="DE121" s="138"/>
      <c r="DF121" s="139"/>
      <c r="DG121" s="137"/>
      <c r="DH121" s="137"/>
      <c r="DI121" s="137"/>
      <c r="DJ121" s="137"/>
      <c r="DK121" s="137"/>
      <c r="DL121" s="137"/>
      <c r="DM121" s="137"/>
      <c r="DN121" s="137"/>
      <c r="DO121" s="137"/>
      <c r="DP121" s="137"/>
      <c r="DQ121" s="137"/>
      <c r="DR121" s="138"/>
      <c r="DS121" s="143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5"/>
      <c r="EF121" s="140"/>
      <c r="EG121" s="141"/>
      <c r="EH121" s="141"/>
      <c r="EI121" s="141"/>
      <c r="EJ121" s="141"/>
      <c r="EK121" s="141"/>
      <c r="EL121" s="141"/>
      <c r="EM121" s="141"/>
      <c r="EN121" s="141"/>
      <c r="EO121" s="141"/>
      <c r="EP121" s="141"/>
      <c r="EQ121" s="141"/>
      <c r="ER121" s="142"/>
      <c r="ES121" s="140"/>
      <c r="ET121" s="141"/>
      <c r="EU121" s="141"/>
      <c r="EV121" s="141"/>
      <c r="EW121" s="141"/>
      <c r="EX121" s="141"/>
      <c r="EY121" s="141"/>
      <c r="EZ121" s="141"/>
      <c r="FA121" s="141"/>
      <c r="FB121" s="141"/>
      <c r="FC121" s="141"/>
      <c r="FD121" s="141"/>
      <c r="FE121" s="142"/>
      <c r="FF121" s="140"/>
      <c r="FG121" s="141"/>
      <c r="FH121" s="141"/>
      <c r="FI121" s="141"/>
      <c r="FJ121" s="141"/>
      <c r="FK121" s="141"/>
      <c r="FL121" s="141"/>
      <c r="FM121" s="141"/>
      <c r="FN121" s="141"/>
      <c r="FO121" s="141"/>
      <c r="FP121" s="141"/>
      <c r="FQ121" s="141"/>
      <c r="FR121" s="142"/>
      <c r="FS121" s="129"/>
      <c r="FT121" s="130"/>
      <c r="FU121" s="130"/>
      <c r="FV121" s="130"/>
      <c r="FW121" s="130"/>
      <c r="FX121" s="130"/>
      <c r="FY121" s="130"/>
      <c r="FZ121" s="130"/>
      <c r="GA121" s="130"/>
      <c r="GB121" s="130"/>
      <c r="GC121" s="130"/>
      <c r="GD121" s="130"/>
      <c r="GE121" s="131"/>
      <c r="GF121" s="132"/>
      <c r="GG121" s="133"/>
      <c r="GH121" s="133"/>
      <c r="GI121" s="133"/>
      <c r="GJ121" s="133"/>
      <c r="GK121" s="133"/>
      <c r="GL121" s="133"/>
    </row>
    <row r="122" spans="1:194" ht="21.75" customHeight="1" hidden="1">
      <c r="A122" s="134" t="s">
        <v>249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6" t="s">
        <v>136</v>
      </c>
      <c r="BY122" s="137"/>
      <c r="BZ122" s="137"/>
      <c r="CA122" s="137"/>
      <c r="CB122" s="137"/>
      <c r="CC122" s="137"/>
      <c r="CD122" s="137"/>
      <c r="CE122" s="138"/>
      <c r="CF122" s="139" t="s">
        <v>247</v>
      </c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8"/>
      <c r="CS122" s="139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7"/>
      <c r="DE122" s="138"/>
      <c r="DF122" s="139"/>
      <c r="DG122" s="137"/>
      <c r="DH122" s="137"/>
      <c r="DI122" s="137"/>
      <c r="DJ122" s="137"/>
      <c r="DK122" s="137"/>
      <c r="DL122" s="137"/>
      <c r="DM122" s="137"/>
      <c r="DN122" s="137"/>
      <c r="DO122" s="137"/>
      <c r="DP122" s="137"/>
      <c r="DQ122" s="137"/>
      <c r="DR122" s="138"/>
      <c r="DS122" s="143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5"/>
      <c r="EF122" s="140"/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2"/>
      <c r="ES122" s="140"/>
      <c r="ET122" s="141"/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2"/>
      <c r="FF122" s="140"/>
      <c r="FG122" s="141"/>
      <c r="FH122" s="141"/>
      <c r="FI122" s="141"/>
      <c r="FJ122" s="141"/>
      <c r="FK122" s="141"/>
      <c r="FL122" s="141"/>
      <c r="FM122" s="141"/>
      <c r="FN122" s="141"/>
      <c r="FO122" s="141"/>
      <c r="FP122" s="141"/>
      <c r="FQ122" s="141"/>
      <c r="FR122" s="142"/>
      <c r="FS122" s="129"/>
      <c r="FT122" s="130"/>
      <c r="FU122" s="130"/>
      <c r="FV122" s="130"/>
      <c r="FW122" s="130"/>
      <c r="FX122" s="130"/>
      <c r="FY122" s="130"/>
      <c r="FZ122" s="130"/>
      <c r="GA122" s="130"/>
      <c r="GB122" s="130"/>
      <c r="GC122" s="130"/>
      <c r="GD122" s="130"/>
      <c r="GE122" s="131"/>
      <c r="GF122" s="132"/>
      <c r="GG122" s="133"/>
      <c r="GH122" s="133"/>
      <c r="GI122" s="133"/>
      <c r="GJ122" s="133"/>
      <c r="GK122" s="133"/>
      <c r="GL122" s="133"/>
    </row>
    <row r="123" spans="1:194" ht="11.25" hidden="1">
      <c r="A123" s="134" t="s">
        <v>248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6" t="s">
        <v>244</v>
      </c>
      <c r="BY123" s="137"/>
      <c r="BZ123" s="137"/>
      <c r="CA123" s="137"/>
      <c r="CB123" s="137"/>
      <c r="CC123" s="137"/>
      <c r="CD123" s="137"/>
      <c r="CE123" s="138"/>
      <c r="CF123" s="139" t="s">
        <v>131</v>
      </c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8"/>
      <c r="CS123" s="139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8"/>
      <c r="DF123" s="139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8"/>
      <c r="DS123" s="143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5"/>
      <c r="EF123" s="140"/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2"/>
      <c r="ES123" s="140"/>
      <c r="ET123" s="141"/>
      <c r="EU123" s="141"/>
      <c r="EV123" s="141"/>
      <c r="EW123" s="141"/>
      <c r="EX123" s="141"/>
      <c r="EY123" s="141"/>
      <c r="EZ123" s="141"/>
      <c r="FA123" s="141"/>
      <c r="FB123" s="141"/>
      <c r="FC123" s="141"/>
      <c r="FD123" s="141"/>
      <c r="FE123" s="142"/>
      <c r="FF123" s="140"/>
      <c r="FG123" s="141"/>
      <c r="FH123" s="141"/>
      <c r="FI123" s="141"/>
      <c r="FJ123" s="141"/>
      <c r="FK123" s="141"/>
      <c r="FL123" s="141"/>
      <c r="FM123" s="141"/>
      <c r="FN123" s="141"/>
      <c r="FO123" s="141"/>
      <c r="FP123" s="141"/>
      <c r="FQ123" s="141"/>
      <c r="FR123" s="142"/>
      <c r="FS123" s="129"/>
      <c r="FT123" s="130"/>
      <c r="FU123" s="130"/>
      <c r="FV123" s="130"/>
      <c r="FW123" s="130"/>
      <c r="FX123" s="130"/>
      <c r="FY123" s="130"/>
      <c r="FZ123" s="130"/>
      <c r="GA123" s="130"/>
      <c r="GB123" s="130"/>
      <c r="GC123" s="130"/>
      <c r="GD123" s="130"/>
      <c r="GE123" s="131"/>
      <c r="GF123" s="132"/>
      <c r="GG123" s="133"/>
      <c r="GH123" s="133"/>
      <c r="GI123" s="133"/>
      <c r="GJ123" s="133"/>
      <c r="GK123" s="133"/>
      <c r="GL123" s="133"/>
    </row>
    <row r="124" spans="1:194" ht="11.25" hidden="1">
      <c r="A124" s="134" t="s">
        <v>132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6" t="s">
        <v>245</v>
      </c>
      <c r="BY124" s="137"/>
      <c r="BZ124" s="137"/>
      <c r="CA124" s="137"/>
      <c r="CB124" s="137"/>
      <c r="CC124" s="137"/>
      <c r="CD124" s="137"/>
      <c r="CE124" s="138"/>
      <c r="CF124" s="139" t="s">
        <v>134</v>
      </c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8"/>
      <c r="CS124" s="139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8"/>
      <c r="DF124" s="139"/>
      <c r="DG124" s="137"/>
      <c r="DH124" s="137"/>
      <c r="DI124" s="137"/>
      <c r="DJ124" s="137"/>
      <c r="DK124" s="137"/>
      <c r="DL124" s="137"/>
      <c r="DM124" s="137"/>
      <c r="DN124" s="137"/>
      <c r="DO124" s="137"/>
      <c r="DP124" s="137"/>
      <c r="DQ124" s="137"/>
      <c r="DR124" s="138"/>
      <c r="DS124" s="143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5"/>
      <c r="EF124" s="140"/>
      <c r="EG124" s="141"/>
      <c r="EH124" s="141"/>
      <c r="EI124" s="141"/>
      <c r="EJ124" s="141"/>
      <c r="EK124" s="141"/>
      <c r="EL124" s="141"/>
      <c r="EM124" s="141"/>
      <c r="EN124" s="141"/>
      <c r="EO124" s="141"/>
      <c r="EP124" s="141"/>
      <c r="EQ124" s="141"/>
      <c r="ER124" s="142"/>
      <c r="ES124" s="140"/>
      <c r="ET124" s="141"/>
      <c r="EU124" s="141"/>
      <c r="EV124" s="141"/>
      <c r="EW124" s="141"/>
      <c r="EX124" s="141"/>
      <c r="EY124" s="141"/>
      <c r="EZ124" s="141"/>
      <c r="FA124" s="141"/>
      <c r="FB124" s="141"/>
      <c r="FC124" s="141"/>
      <c r="FD124" s="141"/>
      <c r="FE124" s="142"/>
      <c r="FF124" s="140"/>
      <c r="FG124" s="141"/>
      <c r="FH124" s="141"/>
      <c r="FI124" s="141"/>
      <c r="FJ124" s="141"/>
      <c r="FK124" s="141"/>
      <c r="FL124" s="141"/>
      <c r="FM124" s="141"/>
      <c r="FN124" s="141"/>
      <c r="FO124" s="141"/>
      <c r="FP124" s="141"/>
      <c r="FQ124" s="141"/>
      <c r="FR124" s="142"/>
      <c r="FS124" s="129"/>
      <c r="FT124" s="130"/>
      <c r="FU124" s="130"/>
      <c r="FV124" s="130"/>
      <c r="FW124" s="130"/>
      <c r="FX124" s="130"/>
      <c r="FY124" s="130"/>
      <c r="FZ124" s="130"/>
      <c r="GA124" s="130"/>
      <c r="GB124" s="130"/>
      <c r="GC124" s="130"/>
      <c r="GD124" s="130"/>
      <c r="GE124" s="131"/>
      <c r="GF124" s="132"/>
      <c r="GG124" s="133"/>
      <c r="GH124" s="133"/>
      <c r="GI124" s="133"/>
      <c r="GJ124" s="133"/>
      <c r="GK124" s="133"/>
      <c r="GL124" s="133"/>
    </row>
    <row r="125" spans="1:194" ht="21.75" customHeight="1" hidden="1">
      <c r="A125" s="134" t="s">
        <v>135</v>
      </c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6" t="s">
        <v>246</v>
      </c>
      <c r="BY125" s="137"/>
      <c r="BZ125" s="137"/>
      <c r="CA125" s="137"/>
      <c r="CB125" s="137"/>
      <c r="CC125" s="137"/>
      <c r="CD125" s="137"/>
      <c r="CE125" s="138"/>
      <c r="CF125" s="139" t="s">
        <v>137</v>
      </c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8"/>
      <c r="CS125" s="139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8"/>
      <c r="DF125" s="139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8"/>
      <c r="DS125" s="143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5"/>
      <c r="EF125" s="140"/>
      <c r="EG125" s="141"/>
      <c r="EH125" s="141"/>
      <c r="EI125" s="141"/>
      <c r="EJ125" s="141"/>
      <c r="EK125" s="141"/>
      <c r="EL125" s="141"/>
      <c r="EM125" s="141"/>
      <c r="EN125" s="141"/>
      <c r="EO125" s="141"/>
      <c r="EP125" s="141"/>
      <c r="EQ125" s="141"/>
      <c r="ER125" s="142"/>
      <c r="ES125" s="140"/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2"/>
      <c r="FF125" s="140"/>
      <c r="FG125" s="141"/>
      <c r="FH125" s="141"/>
      <c r="FI125" s="141"/>
      <c r="FJ125" s="141"/>
      <c r="FK125" s="141"/>
      <c r="FL125" s="141"/>
      <c r="FM125" s="141"/>
      <c r="FN125" s="141"/>
      <c r="FO125" s="141"/>
      <c r="FP125" s="141"/>
      <c r="FQ125" s="141"/>
      <c r="FR125" s="142"/>
      <c r="FS125" s="129"/>
      <c r="FT125" s="130"/>
      <c r="FU125" s="130"/>
      <c r="FV125" s="130"/>
      <c r="FW125" s="130"/>
      <c r="FX125" s="130"/>
      <c r="FY125" s="130"/>
      <c r="FZ125" s="130"/>
      <c r="GA125" s="130"/>
      <c r="GB125" s="130"/>
      <c r="GC125" s="130"/>
      <c r="GD125" s="130"/>
      <c r="GE125" s="131"/>
      <c r="GF125" s="132"/>
      <c r="GG125" s="133"/>
      <c r="GH125" s="133"/>
      <c r="GI125" s="133"/>
      <c r="GJ125" s="133"/>
      <c r="GK125" s="133"/>
      <c r="GL125" s="133"/>
    </row>
    <row r="126" spans="1:194" ht="11.25" hidden="1">
      <c r="A126" s="134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6"/>
      <c r="BY126" s="137"/>
      <c r="BZ126" s="137"/>
      <c r="CA126" s="137"/>
      <c r="CB126" s="137"/>
      <c r="CC126" s="137"/>
      <c r="CD126" s="137"/>
      <c r="CE126" s="138"/>
      <c r="CF126" s="139"/>
      <c r="CG126" s="137"/>
      <c r="CH126" s="137"/>
      <c r="CI126" s="137"/>
      <c r="CJ126" s="137"/>
      <c r="CK126" s="137"/>
      <c r="CL126" s="137"/>
      <c r="CM126" s="137"/>
      <c r="CN126" s="137"/>
      <c r="CO126" s="137"/>
      <c r="CP126" s="137"/>
      <c r="CQ126" s="137"/>
      <c r="CR126" s="138"/>
      <c r="CS126" s="139"/>
      <c r="CT126" s="137"/>
      <c r="CU126" s="137"/>
      <c r="CV126" s="137"/>
      <c r="CW126" s="137"/>
      <c r="CX126" s="137"/>
      <c r="CY126" s="137"/>
      <c r="CZ126" s="137"/>
      <c r="DA126" s="137"/>
      <c r="DB126" s="137"/>
      <c r="DC126" s="137"/>
      <c r="DD126" s="137"/>
      <c r="DE126" s="138"/>
      <c r="DF126" s="139"/>
      <c r="DG126" s="137"/>
      <c r="DH126" s="137"/>
      <c r="DI126" s="137"/>
      <c r="DJ126" s="137"/>
      <c r="DK126" s="137"/>
      <c r="DL126" s="137"/>
      <c r="DM126" s="137"/>
      <c r="DN126" s="137"/>
      <c r="DO126" s="137"/>
      <c r="DP126" s="137"/>
      <c r="DQ126" s="137"/>
      <c r="DR126" s="138"/>
      <c r="DS126" s="143"/>
      <c r="DT126" s="144"/>
      <c r="DU126" s="144"/>
      <c r="DV126" s="144"/>
      <c r="DW126" s="144"/>
      <c r="DX126" s="144"/>
      <c r="DY126" s="144"/>
      <c r="DZ126" s="144"/>
      <c r="EA126" s="144"/>
      <c r="EB126" s="144"/>
      <c r="EC126" s="144"/>
      <c r="ED126" s="144"/>
      <c r="EE126" s="145"/>
      <c r="EF126" s="140"/>
      <c r="EG126" s="141"/>
      <c r="EH126" s="141"/>
      <c r="EI126" s="141"/>
      <c r="EJ126" s="141"/>
      <c r="EK126" s="141"/>
      <c r="EL126" s="141"/>
      <c r="EM126" s="141"/>
      <c r="EN126" s="141"/>
      <c r="EO126" s="141"/>
      <c r="EP126" s="141"/>
      <c r="EQ126" s="141"/>
      <c r="ER126" s="142"/>
      <c r="ES126" s="140"/>
      <c r="ET126" s="141"/>
      <c r="EU126" s="141"/>
      <c r="EV126" s="141"/>
      <c r="EW126" s="141"/>
      <c r="EX126" s="141"/>
      <c r="EY126" s="141"/>
      <c r="EZ126" s="141"/>
      <c r="FA126" s="141"/>
      <c r="FB126" s="141"/>
      <c r="FC126" s="141"/>
      <c r="FD126" s="141"/>
      <c r="FE126" s="142"/>
      <c r="FF126" s="140"/>
      <c r="FG126" s="141"/>
      <c r="FH126" s="141"/>
      <c r="FI126" s="141"/>
      <c r="FJ126" s="141"/>
      <c r="FK126" s="141"/>
      <c r="FL126" s="141"/>
      <c r="FM126" s="141"/>
      <c r="FN126" s="141"/>
      <c r="FO126" s="141"/>
      <c r="FP126" s="141"/>
      <c r="FQ126" s="141"/>
      <c r="FR126" s="142"/>
      <c r="FS126" s="129"/>
      <c r="FT126" s="130"/>
      <c r="FU126" s="130"/>
      <c r="FV126" s="130"/>
      <c r="FW126" s="130"/>
      <c r="FX126" s="130"/>
      <c r="FY126" s="130"/>
      <c r="FZ126" s="130"/>
      <c r="GA126" s="130"/>
      <c r="GB126" s="130"/>
      <c r="GC126" s="130"/>
      <c r="GD126" s="130"/>
      <c r="GE126" s="131"/>
      <c r="GF126" s="132"/>
      <c r="GG126" s="133"/>
      <c r="GH126" s="133"/>
      <c r="GI126" s="133"/>
      <c r="GJ126" s="133"/>
      <c r="GK126" s="133"/>
      <c r="GL126" s="133"/>
    </row>
    <row r="127" spans="1:194" ht="10.5" customHeight="1" hidden="1">
      <c r="A127" s="246" t="s">
        <v>138</v>
      </c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7"/>
      <c r="AS127" s="247"/>
      <c r="AT127" s="247"/>
      <c r="AU127" s="247"/>
      <c r="AV127" s="247"/>
      <c r="AW127" s="247"/>
      <c r="AX127" s="247"/>
      <c r="AY127" s="247"/>
      <c r="AZ127" s="247"/>
      <c r="BA127" s="247"/>
      <c r="BB127" s="247"/>
      <c r="BC127" s="247"/>
      <c r="BD127" s="247"/>
      <c r="BE127" s="247"/>
      <c r="BF127" s="247"/>
      <c r="BG127" s="247"/>
      <c r="BH127" s="247"/>
      <c r="BI127" s="247"/>
      <c r="BJ127" s="247"/>
      <c r="BK127" s="247"/>
      <c r="BL127" s="247"/>
      <c r="BM127" s="247"/>
      <c r="BN127" s="247"/>
      <c r="BO127" s="247"/>
      <c r="BP127" s="247"/>
      <c r="BQ127" s="247"/>
      <c r="BR127" s="247"/>
      <c r="BS127" s="247"/>
      <c r="BT127" s="247"/>
      <c r="BU127" s="247"/>
      <c r="BV127" s="247"/>
      <c r="BW127" s="247"/>
      <c r="BX127" s="136" t="s">
        <v>139</v>
      </c>
      <c r="BY127" s="137"/>
      <c r="BZ127" s="137"/>
      <c r="CA127" s="137"/>
      <c r="CB127" s="137"/>
      <c r="CC127" s="137"/>
      <c r="CD127" s="137"/>
      <c r="CE127" s="138"/>
      <c r="CF127" s="139" t="s">
        <v>41</v>
      </c>
      <c r="CG127" s="137"/>
      <c r="CH127" s="137"/>
      <c r="CI127" s="137"/>
      <c r="CJ127" s="137"/>
      <c r="CK127" s="137"/>
      <c r="CL127" s="137"/>
      <c r="CM127" s="137"/>
      <c r="CN127" s="137"/>
      <c r="CO127" s="137"/>
      <c r="CP127" s="137"/>
      <c r="CQ127" s="137"/>
      <c r="CR127" s="138"/>
      <c r="CS127" s="139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7"/>
      <c r="DE127" s="138"/>
      <c r="DF127" s="139"/>
      <c r="DG127" s="137"/>
      <c r="DH127" s="137"/>
      <c r="DI127" s="137"/>
      <c r="DJ127" s="137"/>
      <c r="DK127" s="137"/>
      <c r="DL127" s="137"/>
      <c r="DM127" s="137"/>
      <c r="DN127" s="137"/>
      <c r="DO127" s="137"/>
      <c r="DP127" s="137"/>
      <c r="DQ127" s="137"/>
      <c r="DR127" s="138"/>
      <c r="DS127" s="143"/>
      <c r="DT127" s="144"/>
      <c r="DU127" s="144"/>
      <c r="DV127" s="144"/>
      <c r="DW127" s="144"/>
      <c r="DX127" s="144"/>
      <c r="DY127" s="144"/>
      <c r="DZ127" s="144"/>
      <c r="EA127" s="144"/>
      <c r="EB127" s="144"/>
      <c r="EC127" s="144"/>
      <c r="ED127" s="144"/>
      <c r="EE127" s="145"/>
      <c r="EF127" s="140"/>
      <c r="EG127" s="141"/>
      <c r="EH127" s="141"/>
      <c r="EI127" s="141"/>
      <c r="EJ127" s="141"/>
      <c r="EK127" s="141"/>
      <c r="EL127" s="141"/>
      <c r="EM127" s="141"/>
      <c r="EN127" s="141"/>
      <c r="EO127" s="141"/>
      <c r="EP127" s="141"/>
      <c r="EQ127" s="141"/>
      <c r="ER127" s="142"/>
      <c r="ES127" s="140"/>
      <c r="ET127" s="141"/>
      <c r="EU127" s="141"/>
      <c r="EV127" s="141"/>
      <c r="EW127" s="141"/>
      <c r="EX127" s="141"/>
      <c r="EY127" s="141"/>
      <c r="EZ127" s="141"/>
      <c r="FA127" s="141"/>
      <c r="FB127" s="141"/>
      <c r="FC127" s="141"/>
      <c r="FD127" s="141"/>
      <c r="FE127" s="142"/>
      <c r="FF127" s="140"/>
      <c r="FG127" s="141"/>
      <c r="FH127" s="141"/>
      <c r="FI127" s="141"/>
      <c r="FJ127" s="141"/>
      <c r="FK127" s="141"/>
      <c r="FL127" s="141"/>
      <c r="FM127" s="141"/>
      <c r="FN127" s="141"/>
      <c r="FO127" s="141"/>
      <c r="FP127" s="141"/>
      <c r="FQ127" s="141"/>
      <c r="FR127" s="142"/>
      <c r="FS127" s="129" t="s">
        <v>41</v>
      </c>
      <c r="FT127" s="130"/>
      <c r="FU127" s="130"/>
      <c r="FV127" s="130"/>
      <c r="FW127" s="130"/>
      <c r="FX127" s="130"/>
      <c r="FY127" s="130"/>
      <c r="FZ127" s="130"/>
      <c r="GA127" s="130"/>
      <c r="GB127" s="130"/>
      <c r="GC127" s="130"/>
      <c r="GD127" s="130"/>
      <c r="GE127" s="131"/>
      <c r="GF127" s="132"/>
      <c r="GG127" s="133"/>
      <c r="GH127" s="133"/>
      <c r="GI127" s="133"/>
      <c r="GJ127" s="133"/>
      <c r="GK127" s="133"/>
      <c r="GL127" s="133"/>
    </row>
    <row r="128" spans="1:194" ht="21.75" customHeight="1" hidden="1">
      <c r="A128" s="134" t="s">
        <v>140</v>
      </c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  <c r="BM128" s="135"/>
      <c r="BN128" s="135"/>
      <c r="BO128" s="135"/>
      <c r="BP128" s="135"/>
      <c r="BQ128" s="135"/>
      <c r="BR128" s="135"/>
      <c r="BS128" s="135"/>
      <c r="BT128" s="135"/>
      <c r="BU128" s="135"/>
      <c r="BV128" s="135"/>
      <c r="BW128" s="135"/>
      <c r="BX128" s="136" t="s">
        <v>141</v>
      </c>
      <c r="BY128" s="137"/>
      <c r="BZ128" s="137"/>
      <c r="CA128" s="137"/>
      <c r="CB128" s="137"/>
      <c r="CC128" s="137"/>
      <c r="CD128" s="137"/>
      <c r="CE128" s="138"/>
      <c r="CF128" s="139" t="s">
        <v>142</v>
      </c>
      <c r="CG128" s="137"/>
      <c r="CH128" s="137"/>
      <c r="CI128" s="137"/>
      <c r="CJ128" s="137"/>
      <c r="CK128" s="137"/>
      <c r="CL128" s="137"/>
      <c r="CM128" s="137"/>
      <c r="CN128" s="137"/>
      <c r="CO128" s="137"/>
      <c r="CP128" s="137"/>
      <c r="CQ128" s="137"/>
      <c r="CR128" s="138"/>
      <c r="CS128" s="139"/>
      <c r="CT128" s="137"/>
      <c r="CU128" s="137"/>
      <c r="CV128" s="137"/>
      <c r="CW128" s="137"/>
      <c r="CX128" s="137"/>
      <c r="CY128" s="137"/>
      <c r="CZ128" s="137"/>
      <c r="DA128" s="137"/>
      <c r="DB128" s="137"/>
      <c r="DC128" s="137"/>
      <c r="DD128" s="137"/>
      <c r="DE128" s="138"/>
      <c r="DF128" s="139"/>
      <c r="DG128" s="137"/>
      <c r="DH128" s="137"/>
      <c r="DI128" s="137"/>
      <c r="DJ128" s="137"/>
      <c r="DK128" s="137"/>
      <c r="DL128" s="137"/>
      <c r="DM128" s="137"/>
      <c r="DN128" s="137"/>
      <c r="DO128" s="137"/>
      <c r="DP128" s="137"/>
      <c r="DQ128" s="137"/>
      <c r="DR128" s="138"/>
      <c r="DS128" s="143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5"/>
      <c r="EF128" s="140"/>
      <c r="EG128" s="141"/>
      <c r="EH128" s="141"/>
      <c r="EI128" s="141"/>
      <c r="EJ128" s="141"/>
      <c r="EK128" s="141"/>
      <c r="EL128" s="141"/>
      <c r="EM128" s="141"/>
      <c r="EN128" s="141"/>
      <c r="EO128" s="141"/>
      <c r="EP128" s="141"/>
      <c r="EQ128" s="141"/>
      <c r="ER128" s="142"/>
      <c r="ES128" s="140"/>
      <c r="ET128" s="141"/>
      <c r="EU128" s="141"/>
      <c r="EV128" s="141"/>
      <c r="EW128" s="141"/>
      <c r="EX128" s="141"/>
      <c r="EY128" s="141"/>
      <c r="EZ128" s="141"/>
      <c r="FA128" s="141"/>
      <c r="FB128" s="141"/>
      <c r="FC128" s="141"/>
      <c r="FD128" s="141"/>
      <c r="FE128" s="142"/>
      <c r="FF128" s="140"/>
      <c r="FG128" s="141"/>
      <c r="FH128" s="141"/>
      <c r="FI128" s="141"/>
      <c r="FJ128" s="141"/>
      <c r="FK128" s="141"/>
      <c r="FL128" s="141"/>
      <c r="FM128" s="141"/>
      <c r="FN128" s="141"/>
      <c r="FO128" s="141"/>
      <c r="FP128" s="141"/>
      <c r="FQ128" s="141"/>
      <c r="FR128" s="142"/>
      <c r="FS128" s="129" t="s">
        <v>41</v>
      </c>
      <c r="FT128" s="130"/>
      <c r="FU128" s="130"/>
      <c r="FV128" s="130"/>
      <c r="FW128" s="130"/>
      <c r="FX128" s="130"/>
      <c r="FY128" s="130"/>
      <c r="FZ128" s="130"/>
      <c r="GA128" s="130"/>
      <c r="GB128" s="130"/>
      <c r="GC128" s="130"/>
      <c r="GD128" s="130"/>
      <c r="GE128" s="131"/>
      <c r="GF128" s="132"/>
      <c r="GG128" s="133"/>
      <c r="GH128" s="133"/>
      <c r="GI128" s="133"/>
      <c r="GJ128" s="133"/>
      <c r="GK128" s="133"/>
      <c r="GL128" s="133"/>
    </row>
    <row r="129" spans="1:194" ht="12.75" customHeight="1">
      <c r="A129" s="328" t="s">
        <v>675</v>
      </c>
      <c r="B129" s="329"/>
      <c r="C129" s="329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29"/>
      <c r="AF129" s="329"/>
      <c r="AG129" s="329"/>
      <c r="AH129" s="329"/>
      <c r="AI129" s="329"/>
      <c r="AJ129" s="329"/>
      <c r="AK129" s="329"/>
      <c r="AL129" s="329"/>
      <c r="AM129" s="329"/>
      <c r="AN129" s="329"/>
      <c r="AO129" s="329"/>
      <c r="AP129" s="329"/>
      <c r="AQ129" s="329"/>
      <c r="AR129" s="329"/>
      <c r="AS129" s="329"/>
      <c r="AT129" s="329"/>
      <c r="AU129" s="329"/>
      <c r="AV129" s="329"/>
      <c r="AW129" s="329"/>
      <c r="AX129" s="329"/>
      <c r="AY129" s="329"/>
      <c r="AZ129" s="329"/>
      <c r="BA129" s="329"/>
      <c r="BB129" s="329"/>
      <c r="BC129" s="329"/>
      <c r="BD129" s="329"/>
      <c r="BE129" s="329"/>
      <c r="BF129" s="329"/>
      <c r="BG129" s="329"/>
      <c r="BH129" s="329"/>
      <c r="BI129" s="329"/>
      <c r="BJ129" s="329"/>
      <c r="BK129" s="329"/>
      <c r="BL129" s="329"/>
      <c r="BM129" s="329"/>
      <c r="BN129" s="329"/>
      <c r="BO129" s="329"/>
      <c r="BP129" s="329"/>
      <c r="BQ129" s="329"/>
      <c r="BR129" s="329"/>
      <c r="BS129" s="329"/>
      <c r="BT129" s="329"/>
      <c r="BU129" s="329"/>
      <c r="BV129" s="329"/>
      <c r="BW129" s="329"/>
      <c r="BX129" s="136" t="s">
        <v>143</v>
      </c>
      <c r="BY129" s="137"/>
      <c r="BZ129" s="137"/>
      <c r="CA129" s="137"/>
      <c r="CB129" s="137"/>
      <c r="CC129" s="137"/>
      <c r="CD129" s="137"/>
      <c r="CE129" s="138"/>
      <c r="CF129" s="139" t="s">
        <v>41</v>
      </c>
      <c r="CG129" s="137"/>
      <c r="CH129" s="137"/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8"/>
      <c r="CS129" s="139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/>
      <c r="DE129" s="138"/>
      <c r="DF129" s="139"/>
      <c r="DG129" s="137"/>
      <c r="DH129" s="137"/>
      <c r="DI129" s="137"/>
      <c r="DJ129" s="137"/>
      <c r="DK129" s="137"/>
      <c r="DL129" s="137"/>
      <c r="DM129" s="137"/>
      <c r="DN129" s="137"/>
      <c r="DO129" s="137"/>
      <c r="DP129" s="137"/>
      <c r="DQ129" s="137"/>
      <c r="DR129" s="138"/>
      <c r="DS129" s="143"/>
      <c r="DT129" s="144"/>
      <c r="DU129" s="144"/>
      <c r="DV129" s="144"/>
      <c r="DW129" s="144"/>
      <c r="DX129" s="144"/>
      <c r="DY129" s="144"/>
      <c r="DZ129" s="144"/>
      <c r="EA129" s="144"/>
      <c r="EB129" s="144"/>
      <c r="EC129" s="144"/>
      <c r="ED129" s="144"/>
      <c r="EE129" s="145"/>
      <c r="EF129" s="140"/>
      <c r="EG129" s="141"/>
      <c r="EH129" s="141"/>
      <c r="EI129" s="141"/>
      <c r="EJ129" s="141"/>
      <c r="EK129" s="141"/>
      <c r="EL129" s="141"/>
      <c r="EM129" s="141"/>
      <c r="EN129" s="141"/>
      <c r="EO129" s="141"/>
      <c r="EP129" s="141"/>
      <c r="EQ129" s="141"/>
      <c r="ER129" s="142"/>
      <c r="ES129" s="140"/>
      <c r="ET129" s="141"/>
      <c r="EU129" s="141"/>
      <c r="EV129" s="141"/>
      <c r="EW129" s="141"/>
      <c r="EX129" s="141"/>
      <c r="EY129" s="141"/>
      <c r="EZ129" s="141"/>
      <c r="FA129" s="141"/>
      <c r="FB129" s="141"/>
      <c r="FC129" s="141"/>
      <c r="FD129" s="141"/>
      <c r="FE129" s="142"/>
      <c r="FF129" s="140"/>
      <c r="FG129" s="141"/>
      <c r="FH129" s="141"/>
      <c r="FI129" s="141"/>
      <c r="FJ129" s="141"/>
      <c r="FK129" s="141"/>
      <c r="FL129" s="141"/>
      <c r="FM129" s="141"/>
      <c r="FN129" s="141"/>
      <c r="FO129" s="141"/>
      <c r="FP129" s="141"/>
      <c r="FQ129" s="141"/>
      <c r="FR129" s="142"/>
      <c r="FS129" s="129"/>
      <c r="FT129" s="130"/>
      <c r="FU129" s="130"/>
      <c r="FV129" s="130"/>
      <c r="FW129" s="130"/>
      <c r="FX129" s="130"/>
      <c r="FY129" s="130"/>
      <c r="FZ129" s="130"/>
      <c r="GA129" s="130"/>
      <c r="GB129" s="130"/>
      <c r="GC129" s="130"/>
      <c r="GD129" s="130"/>
      <c r="GE129" s="131"/>
      <c r="GF129" s="132"/>
      <c r="GG129" s="133"/>
      <c r="GH129" s="133"/>
      <c r="GI129" s="133"/>
      <c r="GJ129" s="133"/>
      <c r="GK129" s="133"/>
      <c r="GL129" s="133"/>
    </row>
    <row r="130" spans="1:194" ht="21.75" customHeight="1" hidden="1">
      <c r="A130" s="134" t="s">
        <v>144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6" t="s">
        <v>145</v>
      </c>
      <c r="BY130" s="137"/>
      <c r="BZ130" s="137"/>
      <c r="CA130" s="137"/>
      <c r="CB130" s="137"/>
      <c r="CC130" s="137"/>
      <c r="CD130" s="137"/>
      <c r="CE130" s="138"/>
      <c r="CF130" s="139" t="s">
        <v>146</v>
      </c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8"/>
      <c r="CS130" s="139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8"/>
      <c r="DF130" s="139"/>
      <c r="DG130" s="137"/>
      <c r="DH130" s="137"/>
      <c r="DI130" s="137"/>
      <c r="DJ130" s="137"/>
      <c r="DK130" s="137"/>
      <c r="DL130" s="137"/>
      <c r="DM130" s="137"/>
      <c r="DN130" s="137"/>
      <c r="DO130" s="137"/>
      <c r="DP130" s="137"/>
      <c r="DQ130" s="137"/>
      <c r="DR130" s="138"/>
      <c r="DS130" s="143"/>
      <c r="DT130" s="144"/>
      <c r="DU130" s="144"/>
      <c r="DV130" s="144"/>
      <c r="DW130" s="144"/>
      <c r="DX130" s="144"/>
      <c r="DY130" s="144"/>
      <c r="DZ130" s="144"/>
      <c r="EA130" s="144"/>
      <c r="EB130" s="144"/>
      <c r="EC130" s="144"/>
      <c r="ED130" s="144"/>
      <c r="EE130" s="145"/>
      <c r="EF130" s="140"/>
      <c r="EG130" s="141"/>
      <c r="EH130" s="141"/>
      <c r="EI130" s="141"/>
      <c r="EJ130" s="141"/>
      <c r="EK130" s="141"/>
      <c r="EL130" s="141"/>
      <c r="EM130" s="141"/>
      <c r="EN130" s="141"/>
      <c r="EO130" s="141"/>
      <c r="EP130" s="141"/>
      <c r="EQ130" s="141"/>
      <c r="ER130" s="142"/>
      <c r="ES130" s="140"/>
      <c r="ET130" s="141"/>
      <c r="EU130" s="141"/>
      <c r="EV130" s="141"/>
      <c r="EW130" s="141"/>
      <c r="EX130" s="141"/>
      <c r="EY130" s="141"/>
      <c r="EZ130" s="141"/>
      <c r="FA130" s="141"/>
      <c r="FB130" s="141"/>
      <c r="FC130" s="141"/>
      <c r="FD130" s="141"/>
      <c r="FE130" s="142"/>
      <c r="FF130" s="140"/>
      <c r="FG130" s="141"/>
      <c r="FH130" s="141"/>
      <c r="FI130" s="141"/>
      <c r="FJ130" s="141"/>
      <c r="FK130" s="141"/>
      <c r="FL130" s="141"/>
      <c r="FM130" s="141"/>
      <c r="FN130" s="141"/>
      <c r="FO130" s="141"/>
      <c r="FP130" s="141"/>
      <c r="FQ130" s="141"/>
      <c r="FR130" s="142"/>
      <c r="FS130" s="129"/>
      <c r="FT130" s="130"/>
      <c r="FU130" s="130"/>
      <c r="FV130" s="130"/>
      <c r="FW130" s="130"/>
      <c r="FX130" s="130"/>
      <c r="FY130" s="130"/>
      <c r="FZ130" s="130"/>
      <c r="GA130" s="130"/>
      <c r="GB130" s="130"/>
      <c r="GC130" s="130"/>
      <c r="GD130" s="130"/>
      <c r="GE130" s="131"/>
      <c r="GF130" s="132"/>
      <c r="GG130" s="133"/>
      <c r="GH130" s="133"/>
      <c r="GI130" s="133"/>
      <c r="GJ130" s="133"/>
      <c r="GK130" s="133"/>
      <c r="GL130" s="133"/>
    </row>
    <row r="131" spans="1:194" ht="23.25" customHeight="1" hidden="1" thickBot="1">
      <c r="A131" s="134" t="s">
        <v>147</v>
      </c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314"/>
      <c r="BX131" s="261" t="s">
        <v>148</v>
      </c>
      <c r="BY131" s="262"/>
      <c r="BZ131" s="262"/>
      <c r="CA131" s="262"/>
      <c r="CB131" s="262"/>
      <c r="CC131" s="262"/>
      <c r="CD131" s="262"/>
      <c r="CE131" s="263"/>
      <c r="CF131" s="279" t="s">
        <v>149</v>
      </c>
      <c r="CG131" s="262"/>
      <c r="CH131" s="262"/>
      <c r="CI131" s="262"/>
      <c r="CJ131" s="262"/>
      <c r="CK131" s="262"/>
      <c r="CL131" s="262"/>
      <c r="CM131" s="262"/>
      <c r="CN131" s="262"/>
      <c r="CO131" s="262"/>
      <c r="CP131" s="262"/>
      <c r="CQ131" s="262"/>
      <c r="CR131" s="263"/>
      <c r="CS131" s="279"/>
      <c r="CT131" s="262"/>
      <c r="CU131" s="262"/>
      <c r="CV131" s="262"/>
      <c r="CW131" s="262"/>
      <c r="CX131" s="262"/>
      <c r="CY131" s="262"/>
      <c r="CZ131" s="262"/>
      <c r="DA131" s="262"/>
      <c r="DB131" s="262"/>
      <c r="DC131" s="262"/>
      <c r="DD131" s="262"/>
      <c r="DE131" s="263"/>
      <c r="DF131" s="279"/>
      <c r="DG131" s="262"/>
      <c r="DH131" s="262"/>
      <c r="DI131" s="262"/>
      <c r="DJ131" s="262"/>
      <c r="DK131" s="262"/>
      <c r="DL131" s="262"/>
      <c r="DM131" s="262"/>
      <c r="DN131" s="262"/>
      <c r="DO131" s="262"/>
      <c r="DP131" s="262"/>
      <c r="DQ131" s="262"/>
      <c r="DR131" s="263"/>
      <c r="DS131" s="346"/>
      <c r="DT131" s="347"/>
      <c r="DU131" s="347"/>
      <c r="DV131" s="347"/>
      <c r="DW131" s="347"/>
      <c r="DX131" s="347"/>
      <c r="DY131" s="347"/>
      <c r="DZ131" s="347"/>
      <c r="EA131" s="347"/>
      <c r="EB131" s="347"/>
      <c r="EC131" s="347"/>
      <c r="ED131" s="347"/>
      <c r="EE131" s="348"/>
      <c r="EF131" s="251"/>
      <c r="EG131" s="252"/>
      <c r="EH131" s="252"/>
      <c r="EI131" s="252"/>
      <c r="EJ131" s="252"/>
      <c r="EK131" s="252"/>
      <c r="EL131" s="252"/>
      <c r="EM131" s="252"/>
      <c r="EN131" s="252"/>
      <c r="EO131" s="252"/>
      <c r="EP131" s="252"/>
      <c r="EQ131" s="252"/>
      <c r="ER131" s="253"/>
      <c r="ES131" s="251"/>
      <c r="ET131" s="252"/>
      <c r="EU131" s="252"/>
      <c r="EV131" s="252"/>
      <c r="EW131" s="252"/>
      <c r="EX131" s="252"/>
      <c r="EY131" s="252"/>
      <c r="EZ131" s="252"/>
      <c r="FA131" s="252"/>
      <c r="FB131" s="252"/>
      <c r="FC131" s="252"/>
      <c r="FD131" s="252"/>
      <c r="FE131" s="253"/>
      <c r="FF131" s="251"/>
      <c r="FG131" s="252"/>
      <c r="FH131" s="252"/>
      <c r="FI131" s="252"/>
      <c r="FJ131" s="252"/>
      <c r="FK131" s="252"/>
      <c r="FL131" s="252"/>
      <c r="FM131" s="252"/>
      <c r="FN131" s="252"/>
      <c r="FO131" s="252"/>
      <c r="FP131" s="252"/>
      <c r="FQ131" s="252"/>
      <c r="FR131" s="253"/>
      <c r="FS131" s="264"/>
      <c r="FT131" s="265"/>
      <c r="FU131" s="265"/>
      <c r="FV131" s="265"/>
      <c r="FW131" s="265"/>
      <c r="FX131" s="265"/>
      <c r="FY131" s="265"/>
      <c r="FZ131" s="265"/>
      <c r="GA131" s="265"/>
      <c r="GB131" s="265"/>
      <c r="GC131" s="265"/>
      <c r="GD131" s="265"/>
      <c r="GE131" s="266"/>
      <c r="GF131" s="132"/>
      <c r="GG131" s="133"/>
      <c r="GH131" s="133"/>
      <c r="GI131" s="133"/>
      <c r="GJ131" s="133"/>
      <c r="GK131" s="133"/>
      <c r="GL131" s="133"/>
    </row>
    <row r="132" spans="1:194" ht="11.25" customHeight="1">
      <c r="A132" s="294" t="s">
        <v>150</v>
      </c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295"/>
      <c r="AT132" s="295"/>
      <c r="AU132" s="295"/>
      <c r="AV132" s="295"/>
      <c r="AW132" s="295"/>
      <c r="AX132" s="295"/>
      <c r="AY132" s="295"/>
      <c r="AZ132" s="295"/>
      <c r="BA132" s="295"/>
      <c r="BB132" s="295"/>
      <c r="BC132" s="295"/>
      <c r="BD132" s="295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5"/>
      <c r="BO132" s="295"/>
      <c r="BP132" s="295"/>
      <c r="BQ132" s="295"/>
      <c r="BR132" s="295"/>
      <c r="BS132" s="295"/>
      <c r="BT132" s="295"/>
      <c r="BU132" s="295"/>
      <c r="BV132" s="295"/>
      <c r="BW132" s="296"/>
      <c r="BX132" s="273" t="s">
        <v>151</v>
      </c>
      <c r="BY132" s="226"/>
      <c r="BZ132" s="226"/>
      <c r="CA132" s="226"/>
      <c r="CB132" s="226"/>
      <c r="CC132" s="226"/>
      <c r="CD132" s="226"/>
      <c r="CE132" s="274"/>
      <c r="CF132" s="275" t="s">
        <v>152</v>
      </c>
      <c r="CG132" s="226"/>
      <c r="CH132" s="226"/>
      <c r="CI132" s="226"/>
      <c r="CJ132" s="226"/>
      <c r="CK132" s="226"/>
      <c r="CL132" s="226"/>
      <c r="CM132" s="226"/>
      <c r="CN132" s="226"/>
      <c r="CO132" s="226"/>
      <c r="CP132" s="226"/>
      <c r="CQ132" s="226"/>
      <c r="CR132" s="274"/>
      <c r="CS132" s="275"/>
      <c r="CT132" s="226"/>
      <c r="CU132" s="226"/>
      <c r="CV132" s="226"/>
      <c r="CW132" s="226"/>
      <c r="CX132" s="226"/>
      <c r="CY132" s="226"/>
      <c r="CZ132" s="226"/>
      <c r="DA132" s="226"/>
      <c r="DB132" s="226"/>
      <c r="DC132" s="226"/>
      <c r="DD132" s="226"/>
      <c r="DE132" s="274"/>
      <c r="DF132" s="275"/>
      <c r="DG132" s="226"/>
      <c r="DH132" s="226"/>
      <c r="DI132" s="226"/>
      <c r="DJ132" s="226"/>
      <c r="DK132" s="226"/>
      <c r="DL132" s="226"/>
      <c r="DM132" s="226"/>
      <c r="DN132" s="226"/>
      <c r="DO132" s="226"/>
      <c r="DP132" s="226"/>
      <c r="DQ132" s="226"/>
      <c r="DR132" s="274"/>
      <c r="DS132" s="339"/>
      <c r="DT132" s="228"/>
      <c r="DU132" s="228"/>
      <c r="DV132" s="228"/>
      <c r="DW132" s="228"/>
      <c r="DX132" s="228"/>
      <c r="DY132" s="228"/>
      <c r="DZ132" s="228"/>
      <c r="EA132" s="228"/>
      <c r="EB132" s="228"/>
      <c r="EC132" s="228"/>
      <c r="ED132" s="228"/>
      <c r="EE132" s="340"/>
      <c r="EF132" s="330">
        <f>SUM(EF133:ER174)</f>
        <v>26872760.43</v>
      </c>
      <c r="EG132" s="331"/>
      <c r="EH132" s="331"/>
      <c r="EI132" s="331"/>
      <c r="EJ132" s="331"/>
      <c r="EK132" s="331"/>
      <c r="EL132" s="331"/>
      <c r="EM132" s="331"/>
      <c r="EN132" s="331"/>
      <c r="EO132" s="331"/>
      <c r="EP132" s="331"/>
      <c r="EQ132" s="331"/>
      <c r="ER132" s="332"/>
      <c r="ES132" s="330">
        <f>SUM(ES133:FE174)</f>
        <v>25645130</v>
      </c>
      <c r="ET132" s="331"/>
      <c r="EU132" s="331"/>
      <c r="EV132" s="331"/>
      <c r="EW132" s="331"/>
      <c r="EX132" s="331"/>
      <c r="EY132" s="331"/>
      <c r="EZ132" s="331"/>
      <c r="FA132" s="331"/>
      <c r="FB132" s="331"/>
      <c r="FC132" s="331"/>
      <c r="FD132" s="331"/>
      <c r="FE132" s="332"/>
      <c r="FF132" s="330">
        <f>SUM(FF133:FR174)</f>
        <v>25645130</v>
      </c>
      <c r="FG132" s="331"/>
      <c r="FH132" s="331"/>
      <c r="FI132" s="331"/>
      <c r="FJ132" s="331"/>
      <c r="FK132" s="331"/>
      <c r="FL132" s="331"/>
      <c r="FM132" s="331"/>
      <c r="FN132" s="331"/>
      <c r="FO132" s="331"/>
      <c r="FP132" s="331"/>
      <c r="FQ132" s="331"/>
      <c r="FR132" s="332"/>
      <c r="FS132" s="270"/>
      <c r="FT132" s="271"/>
      <c r="FU132" s="271"/>
      <c r="FV132" s="271"/>
      <c r="FW132" s="271"/>
      <c r="FX132" s="271"/>
      <c r="FY132" s="271"/>
      <c r="FZ132" s="271"/>
      <c r="GA132" s="271"/>
      <c r="GB132" s="271"/>
      <c r="GC132" s="271"/>
      <c r="GD132" s="271"/>
      <c r="GE132" s="272"/>
      <c r="GF132" s="132"/>
      <c r="GG132" s="133"/>
      <c r="GH132" s="133"/>
      <c r="GI132" s="133"/>
      <c r="GJ132" s="133"/>
      <c r="GK132" s="133"/>
      <c r="GL132" s="133"/>
    </row>
    <row r="133" spans="1:194" ht="11.25" customHeight="1">
      <c r="A133" s="333" t="s">
        <v>153</v>
      </c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  <c r="X133" s="334"/>
      <c r="Y133" s="334"/>
      <c r="Z133" s="334"/>
      <c r="AA133" s="334"/>
      <c r="AB133" s="334"/>
      <c r="AC133" s="334"/>
      <c r="AD133" s="334"/>
      <c r="AE133" s="334"/>
      <c r="AF133" s="334"/>
      <c r="AG133" s="334"/>
      <c r="AH133" s="334"/>
      <c r="AI133" s="334"/>
      <c r="AJ133" s="334"/>
      <c r="AK133" s="334"/>
      <c r="AL133" s="334"/>
      <c r="AM133" s="334"/>
      <c r="AN133" s="334"/>
      <c r="AO133" s="334"/>
      <c r="AP133" s="334"/>
      <c r="AQ133" s="334"/>
      <c r="AR133" s="334"/>
      <c r="AS133" s="334"/>
      <c r="AT133" s="334"/>
      <c r="AU133" s="334"/>
      <c r="AV133" s="334"/>
      <c r="AW133" s="334"/>
      <c r="AX133" s="334"/>
      <c r="AY133" s="334"/>
      <c r="AZ133" s="334"/>
      <c r="BA133" s="334"/>
      <c r="BB133" s="334"/>
      <c r="BC133" s="334"/>
      <c r="BD133" s="334"/>
      <c r="BE133" s="334"/>
      <c r="BF133" s="334"/>
      <c r="BG133" s="334"/>
      <c r="BH133" s="334"/>
      <c r="BI133" s="334"/>
      <c r="BJ133" s="334"/>
      <c r="BK133" s="334"/>
      <c r="BL133" s="334"/>
      <c r="BM133" s="334"/>
      <c r="BN133" s="334"/>
      <c r="BO133" s="334"/>
      <c r="BP133" s="334"/>
      <c r="BQ133" s="334"/>
      <c r="BR133" s="334"/>
      <c r="BS133" s="334"/>
      <c r="BT133" s="334"/>
      <c r="BU133" s="334"/>
      <c r="BV133" s="334"/>
      <c r="BW133" s="334"/>
      <c r="BX133" s="280" t="s">
        <v>446</v>
      </c>
      <c r="BY133" s="281"/>
      <c r="BZ133" s="281"/>
      <c r="CA133" s="281"/>
      <c r="CB133" s="281"/>
      <c r="CC133" s="281"/>
      <c r="CD133" s="281"/>
      <c r="CE133" s="282"/>
      <c r="CF133" s="283" t="s">
        <v>152</v>
      </c>
      <c r="CG133" s="281"/>
      <c r="CH133" s="281"/>
      <c r="CI133" s="281"/>
      <c r="CJ133" s="281"/>
      <c r="CK133" s="281"/>
      <c r="CL133" s="281"/>
      <c r="CM133" s="281"/>
      <c r="CN133" s="281"/>
      <c r="CO133" s="281"/>
      <c r="CP133" s="281"/>
      <c r="CQ133" s="281"/>
      <c r="CR133" s="282"/>
      <c r="CS133" s="283" t="s">
        <v>480</v>
      </c>
      <c r="CT133" s="281"/>
      <c r="CU133" s="281"/>
      <c r="CV133" s="281"/>
      <c r="CW133" s="281"/>
      <c r="CX133" s="281"/>
      <c r="CY133" s="281"/>
      <c r="CZ133" s="281"/>
      <c r="DA133" s="281"/>
      <c r="DB133" s="281"/>
      <c r="DC133" s="281"/>
      <c r="DD133" s="281"/>
      <c r="DE133" s="282"/>
      <c r="DF133" s="283" t="s">
        <v>474</v>
      </c>
      <c r="DG133" s="281"/>
      <c r="DH133" s="281"/>
      <c r="DI133" s="281"/>
      <c r="DJ133" s="281"/>
      <c r="DK133" s="281"/>
      <c r="DL133" s="281"/>
      <c r="DM133" s="281"/>
      <c r="DN133" s="281"/>
      <c r="DO133" s="281"/>
      <c r="DP133" s="281"/>
      <c r="DQ133" s="281"/>
      <c r="DR133" s="282"/>
      <c r="DS133" s="336" t="s">
        <v>481</v>
      </c>
      <c r="DT133" s="337"/>
      <c r="DU133" s="337"/>
      <c r="DV133" s="337"/>
      <c r="DW133" s="337"/>
      <c r="DX133" s="337"/>
      <c r="DY133" s="337"/>
      <c r="DZ133" s="337"/>
      <c r="EA133" s="337"/>
      <c r="EB133" s="337"/>
      <c r="EC133" s="337"/>
      <c r="ED133" s="337"/>
      <c r="EE133" s="338"/>
      <c r="EF133" s="284">
        <v>109320</v>
      </c>
      <c r="EG133" s="285"/>
      <c r="EH133" s="285"/>
      <c r="EI133" s="285"/>
      <c r="EJ133" s="285"/>
      <c r="EK133" s="285"/>
      <c r="EL133" s="285"/>
      <c r="EM133" s="285"/>
      <c r="EN133" s="285"/>
      <c r="EO133" s="285"/>
      <c r="EP133" s="285"/>
      <c r="EQ133" s="285"/>
      <c r="ER133" s="286"/>
      <c r="ES133" s="284">
        <v>109320</v>
      </c>
      <c r="ET133" s="285"/>
      <c r="EU133" s="285"/>
      <c r="EV133" s="285"/>
      <c r="EW133" s="285"/>
      <c r="EX133" s="285"/>
      <c r="EY133" s="285"/>
      <c r="EZ133" s="285"/>
      <c r="FA133" s="285"/>
      <c r="FB133" s="285"/>
      <c r="FC133" s="285"/>
      <c r="FD133" s="285"/>
      <c r="FE133" s="286"/>
      <c r="FF133" s="284">
        <v>109320</v>
      </c>
      <c r="FG133" s="285"/>
      <c r="FH133" s="285"/>
      <c r="FI133" s="285"/>
      <c r="FJ133" s="285"/>
      <c r="FK133" s="285"/>
      <c r="FL133" s="285"/>
      <c r="FM133" s="285"/>
      <c r="FN133" s="285"/>
      <c r="FO133" s="285"/>
      <c r="FP133" s="285"/>
      <c r="FQ133" s="285"/>
      <c r="FR133" s="286"/>
      <c r="FS133" s="287"/>
      <c r="FT133" s="288"/>
      <c r="FU133" s="288"/>
      <c r="FV133" s="288"/>
      <c r="FW133" s="288"/>
      <c r="FX133" s="288"/>
      <c r="FY133" s="288"/>
      <c r="FZ133" s="288"/>
      <c r="GA133" s="288"/>
      <c r="GB133" s="288"/>
      <c r="GC133" s="288"/>
      <c r="GD133" s="288"/>
      <c r="GE133" s="289"/>
      <c r="GF133" s="132"/>
      <c r="GG133" s="133"/>
      <c r="GH133" s="133"/>
      <c r="GI133" s="133"/>
      <c r="GJ133" s="133"/>
      <c r="GK133" s="133"/>
      <c r="GL133" s="133"/>
    </row>
    <row r="134" spans="1:196" ht="11.25" customHeight="1">
      <c r="A134" s="335" t="s">
        <v>439</v>
      </c>
      <c r="B134" s="300"/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0"/>
      <c r="AY134" s="300"/>
      <c r="AZ134" s="300"/>
      <c r="BA134" s="300"/>
      <c r="BB134" s="300"/>
      <c r="BC134" s="300"/>
      <c r="BD134" s="300"/>
      <c r="BE134" s="300"/>
      <c r="BF134" s="300"/>
      <c r="BG134" s="300"/>
      <c r="BH134" s="300"/>
      <c r="BI134" s="300"/>
      <c r="BJ134" s="300"/>
      <c r="BK134" s="300"/>
      <c r="BL134" s="300"/>
      <c r="BM134" s="300"/>
      <c r="BN134" s="300"/>
      <c r="BO134" s="300"/>
      <c r="BP134" s="300"/>
      <c r="BQ134" s="300"/>
      <c r="BR134" s="300"/>
      <c r="BS134" s="300"/>
      <c r="BT134" s="300"/>
      <c r="BU134" s="300"/>
      <c r="BV134" s="300"/>
      <c r="BW134" s="301"/>
      <c r="BX134" s="273"/>
      <c r="BY134" s="226"/>
      <c r="BZ134" s="226"/>
      <c r="CA134" s="226"/>
      <c r="CB134" s="226"/>
      <c r="CC134" s="226"/>
      <c r="CD134" s="226"/>
      <c r="CE134" s="274"/>
      <c r="CF134" s="275"/>
      <c r="CG134" s="226"/>
      <c r="CH134" s="226"/>
      <c r="CI134" s="226"/>
      <c r="CJ134" s="226"/>
      <c r="CK134" s="226"/>
      <c r="CL134" s="226"/>
      <c r="CM134" s="226"/>
      <c r="CN134" s="226"/>
      <c r="CO134" s="226"/>
      <c r="CP134" s="226"/>
      <c r="CQ134" s="226"/>
      <c r="CR134" s="274"/>
      <c r="CS134" s="275"/>
      <c r="CT134" s="226"/>
      <c r="CU134" s="226"/>
      <c r="CV134" s="226"/>
      <c r="CW134" s="226"/>
      <c r="CX134" s="226"/>
      <c r="CY134" s="226"/>
      <c r="CZ134" s="226"/>
      <c r="DA134" s="226"/>
      <c r="DB134" s="226"/>
      <c r="DC134" s="226"/>
      <c r="DD134" s="226"/>
      <c r="DE134" s="274"/>
      <c r="DF134" s="275"/>
      <c r="DG134" s="226"/>
      <c r="DH134" s="226"/>
      <c r="DI134" s="226"/>
      <c r="DJ134" s="226"/>
      <c r="DK134" s="226"/>
      <c r="DL134" s="226"/>
      <c r="DM134" s="226"/>
      <c r="DN134" s="226"/>
      <c r="DO134" s="226"/>
      <c r="DP134" s="226"/>
      <c r="DQ134" s="226"/>
      <c r="DR134" s="274"/>
      <c r="DS134" s="339"/>
      <c r="DT134" s="228"/>
      <c r="DU134" s="228"/>
      <c r="DV134" s="228"/>
      <c r="DW134" s="228"/>
      <c r="DX134" s="228"/>
      <c r="DY134" s="228"/>
      <c r="DZ134" s="228"/>
      <c r="EA134" s="228"/>
      <c r="EB134" s="228"/>
      <c r="EC134" s="228"/>
      <c r="ED134" s="228"/>
      <c r="EE134" s="340"/>
      <c r="EF134" s="276"/>
      <c r="EG134" s="277"/>
      <c r="EH134" s="277"/>
      <c r="EI134" s="277"/>
      <c r="EJ134" s="277"/>
      <c r="EK134" s="277"/>
      <c r="EL134" s="277"/>
      <c r="EM134" s="277"/>
      <c r="EN134" s="277"/>
      <c r="EO134" s="277"/>
      <c r="EP134" s="277"/>
      <c r="EQ134" s="277"/>
      <c r="ER134" s="278"/>
      <c r="ES134" s="276"/>
      <c r="ET134" s="277"/>
      <c r="EU134" s="277"/>
      <c r="EV134" s="277"/>
      <c r="EW134" s="277"/>
      <c r="EX134" s="277"/>
      <c r="EY134" s="277"/>
      <c r="EZ134" s="277"/>
      <c r="FA134" s="277"/>
      <c r="FB134" s="277"/>
      <c r="FC134" s="277"/>
      <c r="FD134" s="277"/>
      <c r="FE134" s="278"/>
      <c r="FF134" s="276"/>
      <c r="FG134" s="277"/>
      <c r="FH134" s="277"/>
      <c r="FI134" s="277"/>
      <c r="FJ134" s="277"/>
      <c r="FK134" s="277"/>
      <c r="FL134" s="277"/>
      <c r="FM134" s="277"/>
      <c r="FN134" s="277"/>
      <c r="FO134" s="277"/>
      <c r="FP134" s="277"/>
      <c r="FQ134" s="277"/>
      <c r="FR134" s="278"/>
      <c r="FS134" s="270"/>
      <c r="FT134" s="271"/>
      <c r="FU134" s="271"/>
      <c r="FV134" s="271"/>
      <c r="FW134" s="271"/>
      <c r="FX134" s="271"/>
      <c r="FY134" s="271"/>
      <c r="FZ134" s="271"/>
      <c r="GA134" s="271"/>
      <c r="GB134" s="271"/>
      <c r="GC134" s="271"/>
      <c r="GD134" s="271"/>
      <c r="GE134" s="272"/>
      <c r="GF134" s="146"/>
      <c r="GG134" s="147"/>
      <c r="GH134" s="147"/>
      <c r="GI134" s="147"/>
      <c r="GJ134" s="147"/>
      <c r="GK134" s="147"/>
      <c r="GL134" s="147"/>
      <c r="GM134" s="111"/>
      <c r="GN134" s="111"/>
    </row>
    <row r="135" spans="1:196" ht="11.25" customHeight="1" hidden="1">
      <c r="A135" s="335" t="s">
        <v>439</v>
      </c>
      <c r="B135" s="300"/>
      <c r="C135" s="300"/>
      <c r="D135" s="300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  <c r="AX135" s="300"/>
      <c r="AY135" s="300"/>
      <c r="AZ135" s="300"/>
      <c r="BA135" s="300"/>
      <c r="BB135" s="300"/>
      <c r="BC135" s="300"/>
      <c r="BD135" s="300"/>
      <c r="BE135" s="300"/>
      <c r="BF135" s="300"/>
      <c r="BG135" s="300"/>
      <c r="BH135" s="300"/>
      <c r="BI135" s="300"/>
      <c r="BJ135" s="300"/>
      <c r="BK135" s="300"/>
      <c r="BL135" s="300"/>
      <c r="BM135" s="300"/>
      <c r="BN135" s="300"/>
      <c r="BO135" s="300"/>
      <c r="BP135" s="300"/>
      <c r="BQ135" s="300"/>
      <c r="BR135" s="300"/>
      <c r="BS135" s="300"/>
      <c r="BT135" s="300"/>
      <c r="BU135" s="300"/>
      <c r="BV135" s="300"/>
      <c r="BW135" s="301"/>
      <c r="BX135" s="136" t="s">
        <v>446</v>
      </c>
      <c r="BY135" s="137"/>
      <c r="BZ135" s="137"/>
      <c r="CA135" s="137"/>
      <c r="CB135" s="137"/>
      <c r="CC135" s="137"/>
      <c r="CD135" s="137"/>
      <c r="CE135" s="138"/>
      <c r="CF135" s="139" t="s">
        <v>152</v>
      </c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8"/>
      <c r="CS135" s="139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8"/>
      <c r="DF135" s="139"/>
      <c r="DG135" s="137"/>
      <c r="DH135" s="137"/>
      <c r="DI135" s="137"/>
      <c r="DJ135" s="137"/>
      <c r="DK135" s="137"/>
      <c r="DL135" s="137"/>
      <c r="DM135" s="137"/>
      <c r="DN135" s="137"/>
      <c r="DO135" s="137"/>
      <c r="DP135" s="137"/>
      <c r="DQ135" s="137"/>
      <c r="DR135" s="138"/>
      <c r="DS135" s="143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5"/>
      <c r="EF135" s="140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2"/>
      <c r="ES135" s="140"/>
      <c r="ET135" s="141"/>
      <c r="EU135" s="141"/>
      <c r="EV135" s="141"/>
      <c r="EW135" s="141"/>
      <c r="EX135" s="141"/>
      <c r="EY135" s="141"/>
      <c r="EZ135" s="141"/>
      <c r="FA135" s="141"/>
      <c r="FB135" s="141"/>
      <c r="FC135" s="141"/>
      <c r="FD135" s="141"/>
      <c r="FE135" s="142"/>
      <c r="FF135" s="140"/>
      <c r="FG135" s="141"/>
      <c r="FH135" s="141"/>
      <c r="FI135" s="141"/>
      <c r="FJ135" s="141"/>
      <c r="FK135" s="141"/>
      <c r="FL135" s="141"/>
      <c r="FM135" s="141"/>
      <c r="FN135" s="141"/>
      <c r="FO135" s="141"/>
      <c r="FP135" s="141"/>
      <c r="FQ135" s="141"/>
      <c r="FR135" s="142"/>
      <c r="FS135" s="129"/>
      <c r="FT135" s="130"/>
      <c r="FU135" s="130"/>
      <c r="FV135" s="130"/>
      <c r="FW135" s="130"/>
      <c r="FX135" s="130"/>
      <c r="FY135" s="130"/>
      <c r="FZ135" s="130"/>
      <c r="GA135" s="130"/>
      <c r="GB135" s="130"/>
      <c r="GC135" s="130"/>
      <c r="GD135" s="130"/>
      <c r="GE135" s="131"/>
      <c r="GF135" s="132"/>
      <c r="GG135" s="133"/>
      <c r="GH135" s="133"/>
      <c r="GI135" s="133"/>
      <c r="GJ135" s="133"/>
      <c r="GK135" s="133"/>
      <c r="GL135" s="133"/>
      <c r="GM135" s="112"/>
      <c r="GN135" s="112"/>
    </row>
    <row r="136" spans="1:196" ht="11.25" customHeight="1" hidden="1">
      <c r="A136" s="134" t="s">
        <v>440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6" t="s">
        <v>447</v>
      </c>
      <c r="BY136" s="137"/>
      <c r="BZ136" s="137"/>
      <c r="CA136" s="137"/>
      <c r="CB136" s="137"/>
      <c r="CC136" s="137"/>
      <c r="CD136" s="137"/>
      <c r="CE136" s="138"/>
      <c r="CF136" s="139" t="s">
        <v>152</v>
      </c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8"/>
      <c r="CS136" s="139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8"/>
      <c r="DF136" s="139"/>
      <c r="DG136" s="137"/>
      <c r="DH136" s="137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8"/>
      <c r="DS136" s="143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5"/>
      <c r="EF136" s="140"/>
      <c r="EG136" s="141"/>
      <c r="EH136" s="141"/>
      <c r="EI136" s="141"/>
      <c r="EJ136" s="141"/>
      <c r="EK136" s="141"/>
      <c r="EL136" s="141"/>
      <c r="EM136" s="141"/>
      <c r="EN136" s="141"/>
      <c r="EO136" s="141"/>
      <c r="EP136" s="141"/>
      <c r="EQ136" s="141"/>
      <c r="ER136" s="142"/>
      <c r="ES136" s="140"/>
      <c r="ET136" s="141"/>
      <c r="EU136" s="141"/>
      <c r="EV136" s="141"/>
      <c r="EW136" s="141"/>
      <c r="EX136" s="141"/>
      <c r="EY136" s="141"/>
      <c r="EZ136" s="141"/>
      <c r="FA136" s="141"/>
      <c r="FB136" s="141"/>
      <c r="FC136" s="141"/>
      <c r="FD136" s="141"/>
      <c r="FE136" s="142"/>
      <c r="FF136" s="140"/>
      <c r="FG136" s="141"/>
      <c r="FH136" s="141"/>
      <c r="FI136" s="141"/>
      <c r="FJ136" s="141"/>
      <c r="FK136" s="141"/>
      <c r="FL136" s="141"/>
      <c r="FM136" s="141"/>
      <c r="FN136" s="141"/>
      <c r="FO136" s="141"/>
      <c r="FP136" s="141"/>
      <c r="FQ136" s="141"/>
      <c r="FR136" s="142"/>
      <c r="FS136" s="129"/>
      <c r="FT136" s="130"/>
      <c r="FU136" s="130"/>
      <c r="FV136" s="130"/>
      <c r="FW136" s="130"/>
      <c r="FX136" s="130"/>
      <c r="FY136" s="130"/>
      <c r="FZ136" s="130"/>
      <c r="GA136" s="130"/>
      <c r="GB136" s="130"/>
      <c r="GC136" s="130"/>
      <c r="GD136" s="130"/>
      <c r="GE136" s="131"/>
      <c r="GF136" s="132"/>
      <c r="GG136" s="133"/>
      <c r="GH136" s="133"/>
      <c r="GI136" s="133"/>
      <c r="GJ136" s="133"/>
      <c r="GK136" s="133"/>
      <c r="GL136" s="133"/>
      <c r="GM136" s="112"/>
      <c r="GN136" s="112"/>
    </row>
    <row r="137" spans="1:196" ht="11.25" customHeight="1">
      <c r="A137" s="134" t="s">
        <v>441</v>
      </c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6" t="s">
        <v>448</v>
      </c>
      <c r="BY137" s="137"/>
      <c r="BZ137" s="137"/>
      <c r="CA137" s="137"/>
      <c r="CB137" s="137"/>
      <c r="CC137" s="137"/>
      <c r="CD137" s="137"/>
      <c r="CE137" s="138"/>
      <c r="CF137" s="139" t="s">
        <v>152</v>
      </c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8"/>
      <c r="CS137" s="139" t="s">
        <v>483</v>
      </c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8"/>
      <c r="DF137" s="139" t="s">
        <v>474</v>
      </c>
      <c r="DG137" s="137"/>
      <c r="DH137" s="137"/>
      <c r="DI137" s="137"/>
      <c r="DJ137" s="137"/>
      <c r="DK137" s="137"/>
      <c r="DL137" s="137"/>
      <c r="DM137" s="137"/>
      <c r="DN137" s="137"/>
      <c r="DO137" s="137"/>
      <c r="DP137" s="137"/>
      <c r="DQ137" s="137"/>
      <c r="DR137" s="138"/>
      <c r="DS137" s="143" t="s">
        <v>484</v>
      </c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5"/>
      <c r="EF137" s="140">
        <v>676323.11</v>
      </c>
      <c r="EG137" s="141"/>
      <c r="EH137" s="141"/>
      <c r="EI137" s="141"/>
      <c r="EJ137" s="141"/>
      <c r="EK137" s="141"/>
      <c r="EL137" s="141"/>
      <c r="EM137" s="141"/>
      <c r="EN137" s="141"/>
      <c r="EO137" s="141"/>
      <c r="EP137" s="141"/>
      <c r="EQ137" s="141"/>
      <c r="ER137" s="142"/>
      <c r="ES137" s="140">
        <v>676323.11</v>
      </c>
      <c r="ET137" s="141"/>
      <c r="EU137" s="141"/>
      <c r="EV137" s="141"/>
      <c r="EW137" s="141"/>
      <c r="EX137" s="141"/>
      <c r="EY137" s="141"/>
      <c r="EZ137" s="141"/>
      <c r="FA137" s="141"/>
      <c r="FB137" s="141"/>
      <c r="FC137" s="141"/>
      <c r="FD137" s="141"/>
      <c r="FE137" s="142"/>
      <c r="FF137" s="140">
        <v>676323.11</v>
      </c>
      <c r="FG137" s="141"/>
      <c r="FH137" s="141"/>
      <c r="FI137" s="141"/>
      <c r="FJ137" s="141"/>
      <c r="FK137" s="141"/>
      <c r="FL137" s="141"/>
      <c r="FM137" s="141"/>
      <c r="FN137" s="141"/>
      <c r="FO137" s="141"/>
      <c r="FP137" s="141"/>
      <c r="FQ137" s="141"/>
      <c r="FR137" s="142"/>
      <c r="FS137" s="129"/>
      <c r="FT137" s="130"/>
      <c r="FU137" s="130"/>
      <c r="FV137" s="130"/>
      <c r="FW137" s="130"/>
      <c r="FX137" s="130"/>
      <c r="FY137" s="130"/>
      <c r="FZ137" s="130"/>
      <c r="GA137" s="130"/>
      <c r="GB137" s="130"/>
      <c r="GC137" s="130"/>
      <c r="GD137" s="130"/>
      <c r="GE137" s="131"/>
      <c r="GF137" s="146"/>
      <c r="GG137" s="147"/>
      <c r="GH137" s="147"/>
      <c r="GI137" s="147"/>
      <c r="GJ137" s="147"/>
      <c r="GK137" s="147"/>
      <c r="GL137" s="147"/>
      <c r="GM137" s="111"/>
      <c r="GN137" s="111"/>
    </row>
    <row r="138" spans="1:196" ht="11.25" customHeight="1">
      <c r="A138" s="134" t="s">
        <v>441</v>
      </c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6" t="s">
        <v>448</v>
      </c>
      <c r="BY138" s="137"/>
      <c r="BZ138" s="137"/>
      <c r="CA138" s="137"/>
      <c r="CB138" s="137"/>
      <c r="CC138" s="137"/>
      <c r="CD138" s="137"/>
      <c r="CE138" s="138"/>
      <c r="CF138" s="139" t="s">
        <v>482</v>
      </c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8"/>
      <c r="CS138" s="139" t="s">
        <v>483</v>
      </c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8"/>
      <c r="DF138" s="139" t="s">
        <v>474</v>
      </c>
      <c r="DG138" s="137"/>
      <c r="DH138" s="137"/>
      <c r="DI138" s="137"/>
      <c r="DJ138" s="137"/>
      <c r="DK138" s="137"/>
      <c r="DL138" s="137"/>
      <c r="DM138" s="137"/>
      <c r="DN138" s="137"/>
      <c r="DO138" s="137"/>
      <c r="DP138" s="137"/>
      <c r="DQ138" s="137"/>
      <c r="DR138" s="138"/>
      <c r="DS138" s="143" t="s">
        <v>484</v>
      </c>
      <c r="DT138" s="144"/>
      <c r="DU138" s="144"/>
      <c r="DV138" s="144"/>
      <c r="DW138" s="144"/>
      <c r="DX138" s="144"/>
      <c r="DY138" s="144"/>
      <c r="DZ138" s="144"/>
      <c r="EA138" s="144"/>
      <c r="EB138" s="144"/>
      <c r="EC138" s="144"/>
      <c r="ED138" s="144"/>
      <c r="EE138" s="145"/>
      <c r="EF138" s="140">
        <v>4185966.89</v>
      </c>
      <c r="EG138" s="141"/>
      <c r="EH138" s="141"/>
      <c r="EI138" s="141"/>
      <c r="EJ138" s="141"/>
      <c r="EK138" s="141"/>
      <c r="EL138" s="141"/>
      <c r="EM138" s="141"/>
      <c r="EN138" s="141"/>
      <c r="EO138" s="141"/>
      <c r="EP138" s="141"/>
      <c r="EQ138" s="141"/>
      <c r="ER138" s="142"/>
      <c r="ES138" s="140">
        <v>4185966.89</v>
      </c>
      <c r="ET138" s="141"/>
      <c r="EU138" s="141"/>
      <c r="EV138" s="141"/>
      <c r="EW138" s="141"/>
      <c r="EX138" s="141"/>
      <c r="EY138" s="141"/>
      <c r="EZ138" s="141"/>
      <c r="FA138" s="141"/>
      <c r="FB138" s="141"/>
      <c r="FC138" s="141"/>
      <c r="FD138" s="141"/>
      <c r="FE138" s="142"/>
      <c r="FF138" s="140">
        <v>4185966.89</v>
      </c>
      <c r="FG138" s="141"/>
      <c r="FH138" s="141"/>
      <c r="FI138" s="141"/>
      <c r="FJ138" s="141"/>
      <c r="FK138" s="141"/>
      <c r="FL138" s="141"/>
      <c r="FM138" s="141"/>
      <c r="FN138" s="141"/>
      <c r="FO138" s="141"/>
      <c r="FP138" s="141"/>
      <c r="FQ138" s="141"/>
      <c r="FR138" s="142"/>
      <c r="FS138" s="129" t="s">
        <v>565</v>
      </c>
      <c r="FT138" s="130"/>
      <c r="FU138" s="130"/>
      <c r="FV138" s="130"/>
      <c r="FW138" s="130"/>
      <c r="FX138" s="130"/>
      <c r="FY138" s="130"/>
      <c r="FZ138" s="130"/>
      <c r="GA138" s="130"/>
      <c r="GB138" s="130"/>
      <c r="GC138" s="130"/>
      <c r="GD138" s="130"/>
      <c r="GE138" s="131"/>
      <c r="GF138" s="132"/>
      <c r="GG138" s="133"/>
      <c r="GH138" s="133"/>
      <c r="GI138" s="133"/>
      <c r="GJ138" s="133"/>
      <c r="GK138" s="133"/>
      <c r="GL138" s="133"/>
      <c r="GM138" s="111"/>
      <c r="GN138" s="111"/>
    </row>
    <row r="139" spans="1:196" ht="11.25" customHeight="1">
      <c r="A139" s="134" t="s">
        <v>441</v>
      </c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6" t="s">
        <v>448</v>
      </c>
      <c r="BY139" s="137"/>
      <c r="BZ139" s="137"/>
      <c r="CA139" s="137"/>
      <c r="CB139" s="137"/>
      <c r="CC139" s="137"/>
      <c r="CD139" s="137"/>
      <c r="CE139" s="138"/>
      <c r="CF139" s="139" t="s">
        <v>152</v>
      </c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8"/>
      <c r="CS139" s="139" t="s">
        <v>483</v>
      </c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137"/>
      <c r="DE139" s="138"/>
      <c r="DF139" s="139" t="s">
        <v>41</v>
      </c>
      <c r="DG139" s="137"/>
      <c r="DH139" s="137"/>
      <c r="DI139" s="137"/>
      <c r="DJ139" s="137"/>
      <c r="DK139" s="137"/>
      <c r="DL139" s="137"/>
      <c r="DM139" s="137"/>
      <c r="DN139" s="137"/>
      <c r="DO139" s="137"/>
      <c r="DP139" s="137"/>
      <c r="DQ139" s="137"/>
      <c r="DR139" s="138"/>
      <c r="DS139" s="143" t="s">
        <v>573</v>
      </c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5"/>
      <c r="EF139" s="140">
        <v>6000</v>
      </c>
      <c r="EG139" s="141"/>
      <c r="EH139" s="141"/>
      <c r="EI139" s="141"/>
      <c r="EJ139" s="141"/>
      <c r="EK139" s="141"/>
      <c r="EL139" s="141"/>
      <c r="EM139" s="141"/>
      <c r="EN139" s="141"/>
      <c r="EO139" s="141"/>
      <c r="EP139" s="141"/>
      <c r="EQ139" s="141"/>
      <c r="ER139" s="142"/>
      <c r="ES139" s="140">
        <v>6000</v>
      </c>
      <c r="ET139" s="141"/>
      <c r="EU139" s="141"/>
      <c r="EV139" s="141"/>
      <c r="EW139" s="141"/>
      <c r="EX139" s="141"/>
      <c r="EY139" s="141"/>
      <c r="EZ139" s="141"/>
      <c r="FA139" s="141"/>
      <c r="FB139" s="141"/>
      <c r="FC139" s="141"/>
      <c r="FD139" s="141"/>
      <c r="FE139" s="142"/>
      <c r="FF139" s="140">
        <v>6000</v>
      </c>
      <c r="FG139" s="141"/>
      <c r="FH139" s="141"/>
      <c r="FI139" s="141"/>
      <c r="FJ139" s="141"/>
      <c r="FK139" s="141"/>
      <c r="FL139" s="141"/>
      <c r="FM139" s="141"/>
      <c r="FN139" s="141"/>
      <c r="FO139" s="141"/>
      <c r="FP139" s="141"/>
      <c r="FQ139" s="141"/>
      <c r="FR139" s="142"/>
      <c r="FS139" s="129"/>
      <c r="FT139" s="130"/>
      <c r="FU139" s="130"/>
      <c r="FV139" s="130"/>
      <c r="FW139" s="130"/>
      <c r="FX139" s="130"/>
      <c r="FY139" s="130"/>
      <c r="FZ139" s="130"/>
      <c r="GA139" s="130"/>
      <c r="GB139" s="130"/>
      <c r="GC139" s="130"/>
      <c r="GD139" s="130"/>
      <c r="GE139" s="131"/>
      <c r="GF139" s="132"/>
      <c r="GG139" s="133"/>
      <c r="GH139" s="133"/>
      <c r="GI139" s="133"/>
      <c r="GJ139" s="133"/>
      <c r="GK139" s="133"/>
      <c r="GL139" s="133"/>
      <c r="GM139" s="111"/>
      <c r="GN139" s="111"/>
    </row>
    <row r="140" spans="1:196" ht="11.25" customHeight="1">
      <c r="A140" s="134" t="s">
        <v>441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6" t="s">
        <v>448</v>
      </c>
      <c r="BY140" s="137"/>
      <c r="BZ140" s="137"/>
      <c r="CA140" s="137"/>
      <c r="CB140" s="137"/>
      <c r="CC140" s="137"/>
      <c r="CD140" s="137"/>
      <c r="CE140" s="138"/>
      <c r="CF140" s="139" t="s">
        <v>482</v>
      </c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8"/>
      <c r="CS140" s="139" t="s">
        <v>483</v>
      </c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8"/>
      <c r="DF140" s="139" t="s">
        <v>41</v>
      </c>
      <c r="DG140" s="137"/>
      <c r="DH140" s="137"/>
      <c r="DI140" s="137"/>
      <c r="DJ140" s="137"/>
      <c r="DK140" s="137"/>
      <c r="DL140" s="137"/>
      <c r="DM140" s="137"/>
      <c r="DN140" s="137"/>
      <c r="DO140" s="137"/>
      <c r="DP140" s="137"/>
      <c r="DQ140" s="137"/>
      <c r="DR140" s="138"/>
      <c r="DS140" s="143" t="s">
        <v>574</v>
      </c>
      <c r="DT140" s="144"/>
      <c r="DU140" s="144"/>
      <c r="DV140" s="144"/>
      <c r="DW140" s="144"/>
      <c r="DX140" s="144"/>
      <c r="DY140" s="144"/>
      <c r="DZ140" s="144"/>
      <c r="EA140" s="144"/>
      <c r="EB140" s="144"/>
      <c r="EC140" s="144"/>
      <c r="ED140" s="144"/>
      <c r="EE140" s="145"/>
      <c r="EF140" s="140">
        <v>7500</v>
      </c>
      <c r="EG140" s="141"/>
      <c r="EH140" s="141"/>
      <c r="EI140" s="141"/>
      <c r="EJ140" s="141"/>
      <c r="EK140" s="141"/>
      <c r="EL140" s="141"/>
      <c r="EM140" s="141"/>
      <c r="EN140" s="141"/>
      <c r="EO140" s="141"/>
      <c r="EP140" s="141"/>
      <c r="EQ140" s="141"/>
      <c r="ER140" s="142"/>
      <c r="ES140" s="140">
        <v>7500</v>
      </c>
      <c r="ET140" s="141"/>
      <c r="EU140" s="141"/>
      <c r="EV140" s="141"/>
      <c r="EW140" s="141"/>
      <c r="EX140" s="141"/>
      <c r="EY140" s="141"/>
      <c r="EZ140" s="141"/>
      <c r="FA140" s="141"/>
      <c r="FB140" s="141"/>
      <c r="FC140" s="141"/>
      <c r="FD140" s="141"/>
      <c r="FE140" s="142"/>
      <c r="FF140" s="140">
        <v>7500</v>
      </c>
      <c r="FG140" s="141"/>
      <c r="FH140" s="141"/>
      <c r="FI140" s="141"/>
      <c r="FJ140" s="141"/>
      <c r="FK140" s="141"/>
      <c r="FL140" s="141"/>
      <c r="FM140" s="141"/>
      <c r="FN140" s="141"/>
      <c r="FO140" s="141"/>
      <c r="FP140" s="141"/>
      <c r="FQ140" s="141"/>
      <c r="FR140" s="142"/>
      <c r="FS140" s="129" t="s">
        <v>565</v>
      </c>
      <c r="FT140" s="130"/>
      <c r="FU140" s="130"/>
      <c r="FV140" s="130"/>
      <c r="FW140" s="130"/>
      <c r="FX140" s="130"/>
      <c r="FY140" s="130"/>
      <c r="FZ140" s="130"/>
      <c r="GA140" s="130"/>
      <c r="GB140" s="130"/>
      <c r="GC140" s="130"/>
      <c r="GD140" s="130"/>
      <c r="GE140" s="131"/>
      <c r="GF140" s="132"/>
      <c r="GG140" s="133"/>
      <c r="GH140" s="133"/>
      <c r="GI140" s="133"/>
      <c r="GJ140" s="133"/>
      <c r="GK140" s="133"/>
      <c r="GL140" s="133"/>
      <c r="GM140" s="111"/>
      <c r="GN140" s="111"/>
    </row>
    <row r="141" spans="1:194" ht="11.25" customHeight="1">
      <c r="A141" s="134" t="s">
        <v>442</v>
      </c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6" t="s">
        <v>449</v>
      </c>
      <c r="BY141" s="137"/>
      <c r="BZ141" s="137"/>
      <c r="CA141" s="137"/>
      <c r="CB141" s="137"/>
      <c r="CC141" s="137"/>
      <c r="CD141" s="137"/>
      <c r="CE141" s="138"/>
      <c r="CF141" s="139" t="s">
        <v>152</v>
      </c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8"/>
      <c r="CS141" s="139" t="s">
        <v>485</v>
      </c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8"/>
      <c r="DF141" s="139" t="s">
        <v>474</v>
      </c>
      <c r="DG141" s="137"/>
      <c r="DH141" s="137"/>
      <c r="DI141" s="137"/>
      <c r="DJ141" s="137"/>
      <c r="DK141" s="137"/>
      <c r="DL141" s="137"/>
      <c r="DM141" s="137"/>
      <c r="DN141" s="137"/>
      <c r="DO141" s="137"/>
      <c r="DP141" s="137"/>
      <c r="DQ141" s="137"/>
      <c r="DR141" s="138"/>
      <c r="DS141" s="143" t="s">
        <v>486</v>
      </c>
      <c r="DT141" s="144"/>
      <c r="DU141" s="144"/>
      <c r="DV141" s="144"/>
      <c r="DW141" s="144"/>
      <c r="DX141" s="144"/>
      <c r="DY141" s="144"/>
      <c r="DZ141" s="144"/>
      <c r="EA141" s="144"/>
      <c r="EB141" s="144"/>
      <c r="EC141" s="144"/>
      <c r="ED141" s="144"/>
      <c r="EE141" s="145"/>
      <c r="EF141" s="140">
        <v>1318980</v>
      </c>
      <c r="EG141" s="141"/>
      <c r="EH141" s="141"/>
      <c r="EI141" s="141"/>
      <c r="EJ141" s="141"/>
      <c r="EK141" s="141"/>
      <c r="EL141" s="141"/>
      <c r="EM141" s="141"/>
      <c r="EN141" s="141"/>
      <c r="EO141" s="141"/>
      <c r="EP141" s="141"/>
      <c r="EQ141" s="141"/>
      <c r="ER141" s="142"/>
      <c r="ES141" s="140">
        <v>1318980</v>
      </c>
      <c r="ET141" s="141"/>
      <c r="EU141" s="141"/>
      <c r="EV141" s="141"/>
      <c r="EW141" s="141"/>
      <c r="EX141" s="141"/>
      <c r="EY141" s="141"/>
      <c r="EZ141" s="141"/>
      <c r="FA141" s="141"/>
      <c r="FB141" s="141"/>
      <c r="FC141" s="141"/>
      <c r="FD141" s="141"/>
      <c r="FE141" s="142"/>
      <c r="FF141" s="140">
        <v>1318980</v>
      </c>
      <c r="FG141" s="141"/>
      <c r="FH141" s="141"/>
      <c r="FI141" s="141"/>
      <c r="FJ141" s="141"/>
      <c r="FK141" s="141"/>
      <c r="FL141" s="141"/>
      <c r="FM141" s="141"/>
      <c r="FN141" s="141"/>
      <c r="FO141" s="141"/>
      <c r="FP141" s="141"/>
      <c r="FQ141" s="141"/>
      <c r="FR141" s="142"/>
      <c r="FS141" s="129"/>
      <c r="FT141" s="130"/>
      <c r="FU141" s="130"/>
      <c r="FV141" s="130"/>
      <c r="FW141" s="130"/>
      <c r="FX141" s="130"/>
      <c r="FY141" s="130"/>
      <c r="FZ141" s="130"/>
      <c r="GA141" s="130"/>
      <c r="GB141" s="130"/>
      <c r="GC141" s="130"/>
      <c r="GD141" s="130"/>
      <c r="GE141" s="131"/>
      <c r="GF141" s="132"/>
      <c r="GG141" s="133"/>
      <c r="GH141" s="133"/>
      <c r="GI141" s="133"/>
      <c r="GJ141" s="133"/>
      <c r="GK141" s="133"/>
      <c r="GL141" s="133"/>
    </row>
    <row r="142" spans="1:194" ht="11.25" customHeight="1">
      <c r="A142" s="134" t="s">
        <v>442</v>
      </c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6" t="s">
        <v>449</v>
      </c>
      <c r="BY142" s="137"/>
      <c r="BZ142" s="137"/>
      <c r="CA142" s="137"/>
      <c r="CB142" s="137"/>
      <c r="CC142" s="137"/>
      <c r="CD142" s="137"/>
      <c r="CE142" s="138"/>
      <c r="CF142" s="139" t="s">
        <v>152</v>
      </c>
      <c r="CG142" s="137"/>
      <c r="CH142" s="137"/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8"/>
      <c r="CS142" s="139" t="s">
        <v>485</v>
      </c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8"/>
      <c r="DF142" s="139" t="s">
        <v>41</v>
      </c>
      <c r="DG142" s="137"/>
      <c r="DH142" s="137"/>
      <c r="DI142" s="137"/>
      <c r="DJ142" s="137"/>
      <c r="DK142" s="137"/>
      <c r="DL142" s="137"/>
      <c r="DM142" s="137"/>
      <c r="DN142" s="137"/>
      <c r="DO142" s="137"/>
      <c r="DP142" s="137"/>
      <c r="DQ142" s="137"/>
      <c r="DR142" s="138"/>
      <c r="DS142" s="143" t="s">
        <v>575</v>
      </c>
      <c r="DT142" s="144"/>
      <c r="DU142" s="144"/>
      <c r="DV142" s="144"/>
      <c r="DW142" s="144"/>
      <c r="DX142" s="144"/>
      <c r="DY142" s="144"/>
      <c r="DZ142" s="144"/>
      <c r="EA142" s="144"/>
      <c r="EB142" s="144"/>
      <c r="EC142" s="144"/>
      <c r="ED142" s="144"/>
      <c r="EE142" s="145"/>
      <c r="EF142" s="140">
        <v>16000</v>
      </c>
      <c r="EG142" s="141"/>
      <c r="EH142" s="141"/>
      <c r="EI142" s="141"/>
      <c r="EJ142" s="141"/>
      <c r="EK142" s="141"/>
      <c r="EL142" s="141"/>
      <c r="EM142" s="141"/>
      <c r="EN142" s="141"/>
      <c r="EO142" s="141"/>
      <c r="EP142" s="141"/>
      <c r="EQ142" s="141"/>
      <c r="ER142" s="142"/>
      <c r="ES142" s="140">
        <v>16000</v>
      </c>
      <c r="ET142" s="141"/>
      <c r="EU142" s="141"/>
      <c r="EV142" s="141"/>
      <c r="EW142" s="141"/>
      <c r="EX142" s="141"/>
      <c r="EY142" s="141"/>
      <c r="EZ142" s="141"/>
      <c r="FA142" s="141"/>
      <c r="FB142" s="141"/>
      <c r="FC142" s="141"/>
      <c r="FD142" s="141"/>
      <c r="FE142" s="142"/>
      <c r="FF142" s="140">
        <v>16000</v>
      </c>
      <c r="FG142" s="141"/>
      <c r="FH142" s="141"/>
      <c r="FI142" s="141"/>
      <c r="FJ142" s="141"/>
      <c r="FK142" s="141"/>
      <c r="FL142" s="141"/>
      <c r="FM142" s="141"/>
      <c r="FN142" s="141"/>
      <c r="FO142" s="141"/>
      <c r="FP142" s="141"/>
      <c r="FQ142" s="141"/>
      <c r="FR142" s="142"/>
      <c r="FS142" s="129"/>
      <c r="FT142" s="130"/>
      <c r="FU142" s="130"/>
      <c r="FV142" s="130"/>
      <c r="FW142" s="130"/>
      <c r="FX142" s="130"/>
      <c r="FY142" s="130"/>
      <c r="FZ142" s="130"/>
      <c r="GA142" s="130"/>
      <c r="GB142" s="130"/>
      <c r="GC142" s="130"/>
      <c r="GD142" s="130"/>
      <c r="GE142" s="131"/>
      <c r="GF142" s="132"/>
      <c r="GG142" s="133"/>
      <c r="GH142" s="133"/>
      <c r="GI142" s="133"/>
      <c r="GJ142" s="133"/>
      <c r="GK142" s="133"/>
      <c r="GL142" s="133"/>
    </row>
    <row r="143" spans="1:194" ht="11.25" customHeight="1" hidden="1">
      <c r="A143" s="134" t="s">
        <v>442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6" t="s">
        <v>449</v>
      </c>
      <c r="BY143" s="137"/>
      <c r="BZ143" s="137"/>
      <c r="CA143" s="137"/>
      <c r="CB143" s="137"/>
      <c r="CC143" s="137"/>
      <c r="CD143" s="137"/>
      <c r="CE143" s="138"/>
      <c r="CF143" s="139" t="s">
        <v>152</v>
      </c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8"/>
      <c r="CS143" s="139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7"/>
      <c r="DE143" s="138"/>
      <c r="DF143" s="139"/>
      <c r="DG143" s="137"/>
      <c r="DH143" s="137"/>
      <c r="DI143" s="137"/>
      <c r="DJ143" s="137"/>
      <c r="DK143" s="137"/>
      <c r="DL143" s="137"/>
      <c r="DM143" s="137"/>
      <c r="DN143" s="137"/>
      <c r="DO143" s="137"/>
      <c r="DP143" s="137"/>
      <c r="DQ143" s="137"/>
      <c r="DR143" s="138"/>
      <c r="DS143" s="143"/>
      <c r="DT143" s="144"/>
      <c r="DU143" s="144"/>
      <c r="DV143" s="144"/>
      <c r="DW143" s="144"/>
      <c r="DX143" s="144"/>
      <c r="DY143" s="144"/>
      <c r="DZ143" s="144"/>
      <c r="EA143" s="144"/>
      <c r="EB143" s="144"/>
      <c r="EC143" s="144"/>
      <c r="ED143" s="144"/>
      <c r="EE143" s="145"/>
      <c r="EF143" s="140"/>
      <c r="EG143" s="141"/>
      <c r="EH143" s="141"/>
      <c r="EI143" s="141"/>
      <c r="EJ143" s="141"/>
      <c r="EK143" s="141"/>
      <c r="EL143" s="141"/>
      <c r="EM143" s="141"/>
      <c r="EN143" s="141"/>
      <c r="EO143" s="141"/>
      <c r="EP143" s="141"/>
      <c r="EQ143" s="141"/>
      <c r="ER143" s="142"/>
      <c r="ES143" s="140"/>
      <c r="ET143" s="141"/>
      <c r="EU143" s="141"/>
      <c r="EV143" s="141"/>
      <c r="EW143" s="141"/>
      <c r="EX143" s="141"/>
      <c r="EY143" s="141"/>
      <c r="EZ143" s="141"/>
      <c r="FA143" s="141"/>
      <c r="FB143" s="141"/>
      <c r="FC143" s="141"/>
      <c r="FD143" s="141"/>
      <c r="FE143" s="142"/>
      <c r="FF143" s="140"/>
      <c r="FG143" s="141"/>
      <c r="FH143" s="141"/>
      <c r="FI143" s="141"/>
      <c r="FJ143" s="141"/>
      <c r="FK143" s="141"/>
      <c r="FL143" s="141"/>
      <c r="FM143" s="141"/>
      <c r="FN143" s="141"/>
      <c r="FO143" s="141"/>
      <c r="FP143" s="141"/>
      <c r="FQ143" s="141"/>
      <c r="FR143" s="142"/>
      <c r="FS143" s="129"/>
      <c r="FT143" s="130"/>
      <c r="FU143" s="130"/>
      <c r="FV143" s="130"/>
      <c r="FW143" s="130"/>
      <c r="FX143" s="130"/>
      <c r="FY143" s="130"/>
      <c r="FZ143" s="130"/>
      <c r="GA143" s="130"/>
      <c r="GB143" s="130"/>
      <c r="GC143" s="130"/>
      <c r="GD143" s="130"/>
      <c r="GE143" s="131"/>
      <c r="GF143" s="132"/>
      <c r="GG143" s="133"/>
      <c r="GH143" s="133"/>
      <c r="GI143" s="133"/>
      <c r="GJ143" s="133"/>
      <c r="GK143" s="133"/>
      <c r="GL143" s="133"/>
    </row>
    <row r="144" spans="1:194" ht="11.25" customHeight="1" hidden="1">
      <c r="A144" s="134" t="s">
        <v>442</v>
      </c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/>
      <c r="BI144" s="135"/>
      <c r="BJ144" s="135"/>
      <c r="BK144" s="135"/>
      <c r="BL144" s="135"/>
      <c r="BM144" s="135"/>
      <c r="BN144" s="135"/>
      <c r="BO144" s="135"/>
      <c r="BP144" s="135"/>
      <c r="BQ144" s="135"/>
      <c r="BR144" s="135"/>
      <c r="BS144" s="135"/>
      <c r="BT144" s="135"/>
      <c r="BU144" s="135"/>
      <c r="BV144" s="135"/>
      <c r="BW144" s="135"/>
      <c r="BX144" s="136" t="s">
        <v>449</v>
      </c>
      <c r="BY144" s="137"/>
      <c r="BZ144" s="137"/>
      <c r="CA144" s="137"/>
      <c r="CB144" s="137"/>
      <c r="CC144" s="137"/>
      <c r="CD144" s="137"/>
      <c r="CE144" s="138"/>
      <c r="CF144" s="139" t="s">
        <v>152</v>
      </c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8"/>
      <c r="CS144" s="139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8"/>
      <c r="DF144" s="139"/>
      <c r="DG144" s="137"/>
      <c r="DH144" s="137"/>
      <c r="DI144" s="137"/>
      <c r="DJ144" s="137"/>
      <c r="DK144" s="137"/>
      <c r="DL144" s="137"/>
      <c r="DM144" s="137"/>
      <c r="DN144" s="137"/>
      <c r="DO144" s="137"/>
      <c r="DP144" s="137"/>
      <c r="DQ144" s="137"/>
      <c r="DR144" s="138"/>
      <c r="DS144" s="143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5"/>
      <c r="EF144" s="140"/>
      <c r="EG144" s="141"/>
      <c r="EH144" s="141"/>
      <c r="EI144" s="141"/>
      <c r="EJ144" s="141"/>
      <c r="EK144" s="141"/>
      <c r="EL144" s="141"/>
      <c r="EM144" s="141"/>
      <c r="EN144" s="141"/>
      <c r="EO144" s="141"/>
      <c r="EP144" s="141"/>
      <c r="EQ144" s="141"/>
      <c r="ER144" s="142"/>
      <c r="ES144" s="140"/>
      <c r="ET144" s="141"/>
      <c r="EU144" s="141"/>
      <c r="EV144" s="141"/>
      <c r="EW144" s="141"/>
      <c r="EX144" s="141"/>
      <c r="EY144" s="141"/>
      <c r="EZ144" s="141"/>
      <c r="FA144" s="141"/>
      <c r="FB144" s="141"/>
      <c r="FC144" s="141"/>
      <c r="FD144" s="141"/>
      <c r="FE144" s="142"/>
      <c r="FF144" s="140"/>
      <c r="FG144" s="141"/>
      <c r="FH144" s="141"/>
      <c r="FI144" s="141"/>
      <c r="FJ144" s="141"/>
      <c r="FK144" s="141"/>
      <c r="FL144" s="141"/>
      <c r="FM144" s="141"/>
      <c r="FN144" s="141"/>
      <c r="FO144" s="141"/>
      <c r="FP144" s="141"/>
      <c r="FQ144" s="141"/>
      <c r="FR144" s="142"/>
      <c r="FS144" s="129"/>
      <c r="FT144" s="130"/>
      <c r="FU144" s="130"/>
      <c r="FV144" s="130"/>
      <c r="FW144" s="130"/>
      <c r="FX144" s="130"/>
      <c r="FY144" s="130"/>
      <c r="FZ144" s="130"/>
      <c r="GA144" s="130"/>
      <c r="GB144" s="130"/>
      <c r="GC144" s="130"/>
      <c r="GD144" s="130"/>
      <c r="GE144" s="131"/>
      <c r="GF144" s="132"/>
      <c r="GG144" s="133"/>
      <c r="GH144" s="133"/>
      <c r="GI144" s="133"/>
      <c r="GJ144" s="133"/>
      <c r="GK144" s="133"/>
      <c r="GL144" s="133"/>
    </row>
    <row r="145" spans="1:194" ht="11.25" customHeight="1">
      <c r="A145" s="134" t="s">
        <v>443</v>
      </c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  <c r="BH145" s="135"/>
      <c r="BI145" s="135"/>
      <c r="BJ145" s="135"/>
      <c r="BK145" s="135"/>
      <c r="BL145" s="135"/>
      <c r="BM145" s="135"/>
      <c r="BN145" s="135"/>
      <c r="BO145" s="135"/>
      <c r="BP145" s="135"/>
      <c r="BQ145" s="135"/>
      <c r="BR145" s="135"/>
      <c r="BS145" s="135"/>
      <c r="BT145" s="135"/>
      <c r="BU145" s="135"/>
      <c r="BV145" s="135"/>
      <c r="BW145" s="135"/>
      <c r="BX145" s="136" t="s">
        <v>450</v>
      </c>
      <c r="BY145" s="137"/>
      <c r="BZ145" s="137"/>
      <c r="CA145" s="137"/>
      <c r="CB145" s="137"/>
      <c r="CC145" s="137"/>
      <c r="CD145" s="137"/>
      <c r="CE145" s="138"/>
      <c r="CF145" s="139" t="s">
        <v>152</v>
      </c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8"/>
      <c r="CS145" s="139" t="s">
        <v>461</v>
      </c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8"/>
      <c r="DF145" s="139" t="s">
        <v>474</v>
      </c>
      <c r="DG145" s="137"/>
      <c r="DH145" s="137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8"/>
      <c r="DS145" s="143" t="s">
        <v>487</v>
      </c>
      <c r="DT145" s="144"/>
      <c r="DU145" s="144"/>
      <c r="DV145" s="144"/>
      <c r="DW145" s="144"/>
      <c r="DX145" s="144"/>
      <c r="DY145" s="144"/>
      <c r="DZ145" s="144"/>
      <c r="EA145" s="144"/>
      <c r="EB145" s="144"/>
      <c r="EC145" s="144"/>
      <c r="ED145" s="144"/>
      <c r="EE145" s="145"/>
      <c r="EF145" s="140">
        <v>2912000</v>
      </c>
      <c r="EG145" s="141"/>
      <c r="EH145" s="141"/>
      <c r="EI145" s="141"/>
      <c r="EJ145" s="141"/>
      <c r="EK145" s="141"/>
      <c r="EL145" s="141"/>
      <c r="EM145" s="141"/>
      <c r="EN145" s="141"/>
      <c r="EO145" s="141"/>
      <c r="EP145" s="141"/>
      <c r="EQ145" s="141"/>
      <c r="ER145" s="142"/>
      <c r="ES145" s="140">
        <v>2912000</v>
      </c>
      <c r="ET145" s="141"/>
      <c r="EU145" s="141"/>
      <c r="EV145" s="141"/>
      <c r="EW145" s="141"/>
      <c r="EX145" s="141"/>
      <c r="EY145" s="141"/>
      <c r="EZ145" s="141"/>
      <c r="FA145" s="141"/>
      <c r="FB145" s="141"/>
      <c r="FC145" s="141"/>
      <c r="FD145" s="141"/>
      <c r="FE145" s="142"/>
      <c r="FF145" s="140">
        <v>2912000</v>
      </c>
      <c r="FG145" s="141"/>
      <c r="FH145" s="141"/>
      <c r="FI145" s="141"/>
      <c r="FJ145" s="141"/>
      <c r="FK145" s="141"/>
      <c r="FL145" s="141"/>
      <c r="FM145" s="141"/>
      <c r="FN145" s="141"/>
      <c r="FO145" s="141"/>
      <c r="FP145" s="141"/>
      <c r="FQ145" s="141"/>
      <c r="FR145" s="142"/>
      <c r="FS145" s="129"/>
      <c r="FT145" s="130"/>
      <c r="FU145" s="130"/>
      <c r="FV145" s="130"/>
      <c r="FW145" s="130"/>
      <c r="FX145" s="130"/>
      <c r="FY145" s="130"/>
      <c r="FZ145" s="130"/>
      <c r="GA145" s="130"/>
      <c r="GB145" s="130"/>
      <c r="GC145" s="130"/>
      <c r="GD145" s="130"/>
      <c r="GE145" s="131"/>
      <c r="GF145" s="132"/>
      <c r="GG145" s="133"/>
      <c r="GH145" s="133"/>
      <c r="GI145" s="133"/>
      <c r="GJ145" s="133"/>
      <c r="GK145" s="133"/>
      <c r="GL145" s="133"/>
    </row>
    <row r="146" spans="1:194" ht="11.25" customHeight="1">
      <c r="A146" s="134" t="s">
        <v>443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6" t="s">
        <v>450</v>
      </c>
      <c r="BY146" s="137"/>
      <c r="BZ146" s="137"/>
      <c r="CA146" s="137"/>
      <c r="CB146" s="137"/>
      <c r="CC146" s="137"/>
      <c r="CD146" s="137"/>
      <c r="CE146" s="138"/>
      <c r="CF146" s="139" t="s">
        <v>152</v>
      </c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8"/>
      <c r="CS146" s="139" t="s">
        <v>461</v>
      </c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8"/>
      <c r="DF146" s="139" t="s">
        <v>475</v>
      </c>
      <c r="DG146" s="137"/>
      <c r="DH146" s="137"/>
      <c r="DI146" s="137"/>
      <c r="DJ146" s="137"/>
      <c r="DK146" s="137"/>
      <c r="DL146" s="137"/>
      <c r="DM146" s="137"/>
      <c r="DN146" s="137"/>
      <c r="DO146" s="137"/>
      <c r="DP146" s="137"/>
      <c r="DQ146" s="137"/>
      <c r="DR146" s="138"/>
      <c r="DS146" s="143" t="s">
        <v>488</v>
      </c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5"/>
      <c r="EF146" s="140">
        <v>100000</v>
      </c>
      <c r="EG146" s="141"/>
      <c r="EH146" s="141"/>
      <c r="EI146" s="141"/>
      <c r="EJ146" s="141"/>
      <c r="EK146" s="141"/>
      <c r="EL146" s="141"/>
      <c r="EM146" s="141"/>
      <c r="EN146" s="141"/>
      <c r="EO146" s="141"/>
      <c r="EP146" s="141"/>
      <c r="EQ146" s="141"/>
      <c r="ER146" s="142"/>
      <c r="ES146" s="140">
        <v>100000</v>
      </c>
      <c r="ET146" s="141"/>
      <c r="EU146" s="141"/>
      <c r="EV146" s="141"/>
      <c r="EW146" s="141"/>
      <c r="EX146" s="141"/>
      <c r="EY146" s="141"/>
      <c r="EZ146" s="141"/>
      <c r="FA146" s="141"/>
      <c r="FB146" s="141"/>
      <c r="FC146" s="141"/>
      <c r="FD146" s="141"/>
      <c r="FE146" s="142"/>
      <c r="FF146" s="140">
        <v>100000</v>
      </c>
      <c r="FG146" s="141"/>
      <c r="FH146" s="141"/>
      <c r="FI146" s="141"/>
      <c r="FJ146" s="141"/>
      <c r="FK146" s="141"/>
      <c r="FL146" s="141"/>
      <c r="FM146" s="141"/>
      <c r="FN146" s="141"/>
      <c r="FO146" s="141"/>
      <c r="FP146" s="141"/>
      <c r="FQ146" s="141"/>
      <c r="FR146" s="142"/>
      <c r="FS146" s="129"/>
      <c r="FT146" s="130"/>
      <c r="FU146" s="130"/>
      <c r="FV146" s="130"/>
      <c r="FW146" s="130"/>
      <c r="FX146" s="130"/>
      <c r="FY146" s="130"/>
      <c r="FZ146" s="130"/>
      <c r="GA146" s="130"/>
      <c r="GB146" s="130"/>
      <c r="GC146" s="130"/>
      <c r="GD146" s="130"/>
      <c r="GE146" s="131"/>
      <c r="GF146" s="132"/>
      <c r="GG146" s="133"/>
      <c r="GH146" s="133"/>
      <c r="GI146" s="133"/>
      <c r="GJ146" s="133"/>
      <c r="GK146" s="133"/>
      <c r="GL146" s="133"/>
    </row>
    <row r="147" spans="1:194" ht="11.25" customHeight="1" hidden="1">
      <c r="A147" s="134" t="s">
        <v>443</v>
      </c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  <c r="BH147" s="135"/>
      <c r="BI147" s="135"/>
      <c r="BJ147" s="135"/>
      <c r="BK147" s="135"/>
      <c r="BL147" s="135"/>
      <c r="BM147" s="135"/>
      <c r="BN147" s="135"/>
      <c r="BO147" s="135"/>
      <c r="BP147" s="135"/>
      <c r="BQ147" s="135"/>
      <c r="BR147" s="135"/>
      <c r="BS147" s="135"/>
      <c r="BT147" s="135"/>
      <c r="BU147" s="135"/>
      <c r="BV147" s="135"/>
      <c r="BW147" s="135"/>
      <c r="BX147" s="136" t="s">
        <v>450</v>
      </c>
      <c r="BY147" s="137"/>
      <c r="BZ147" s="137"/>
      <c r="CA147" s="137"/>
      <c r="CB147" s="137"/>
      <c r="CC147" s="137"/>
      <c r="CD147" s="137"/>
      <c r="CE147" s="138"/>
      <c r="CF147" s="139" t="s">
        <v>152</v>
      </c>
      <c r="CG147" s="137"/>
      <c r="CH147" s="137"/>
      <c r="CI147" s="137"/>
      <c r="CJ147" s="137"/>
      <c r="CK147" s="137"/>
      <c r="CL147" s="137"/>
      <c r="CM147" s="137"/>
      <c r="CN147" s="137"/>
      <c r="CO147" s="137"/>
      <c r="CP147" s="137"/>
      <c r="CQ147" s="137"/>
      <c r="CR147" s="138"/>
      <c r="CS147" s="139"/>
      <c r="CT147" s="137"/>
      <c r="CU147" s="137"/>
      <c r="CV147" s="137"/>
      <c r="CW147" s="137"/>
      <c r="CX147" s="137"/>
      <c r="CY147" s="137"/>
      <c r="CZ147" s="137"/>
      <c r="DA147" s="137"/>
      <c r="DB147" s="137"/>
      <c r="DC147" s="137"/>
      <c r="DD147" s="137"/>
      <c r="DE147" s="138"/>
      <c r="DF147" s="139"/>
      <c r="DG147" s="137"/>
      <c r="DH147" s="137"/>
      <c r="DI147" s="137"/>
      <c r="DJ147" s="137"/>
      <c r="DK147" s="137"/>
      <c r="DL147" s="137"/>
      <c r="DM147" s="137"/>
      <c r="DN147" s="137"/>
      <c r="DO147" s="137"/>
      <c r="DP147" s="137"/>
      <c r="DQ147" s="137"/>
      <c r="DR147" s="138"/>
      <c r="DS147" s="143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5"/>
      <c r="EF147" s="140"/>
      <c r="EG147" s="141"/>
      <c r="EH147" s="141"/>
      <c r="EI147" s="141"/>
      <c r="EJ147" s="141"/>
      <c r="EK147" s="141"/>
      <c r="EL147" s="141"/>
      <c r="EM147" s="141"/>
      <c r="EN147" s="141"/>
      <c r="EO147" s="141"/>
      <c r="EP147" s="141"/>
      <c r="EQ147" s="141"/>
      <c r="ER147" s="142"/>
      <c r="ES147" s="140"/>
      <c r="ET147" s="141"/>
      <c r="EU147" s="141"/>
      <c r="EV147" s="141"/>
      <c r="EW147" s="141"/>
      <c r="EX147" s="141"/>
      <c r="EY147" s="141"/>
      <c r="EZ147" s="141"/>
      <c r="FA147" s="141"/>
      <c r="FB147" s="141"/>
      <c r="FC147" s="141"/>
      <c r="FD147" s="141"/>
      <c r="FE147" s="142"/>
      <c r="FF147" s="140"/>
      <c r="FG147" s="141"/>
      <c r="FH147" s="141"/>
      <c r="FI147" s="141"/>
      <c r="FJ147" s="141"/>
      <c r="FK147" s="141"/>
      <c r="FL147" s="141"/>
      <c r="FM147" s="141"/>
      <c r="FN147" s="141"/>
      <c r="FO147" s="141"/>
      <c r="FP147" s="141"/>
      <c r="FQ147" s="141"/>
      <c r="FR147" s="142"/>
      <c r="FS147" s="129"/>
      <c r="FT147" s="130"/>
      <c r="FU147" s="130"/>
      <c r="FV147" s="130"/>
      <c r="FW147" s="130"/>
      <c r="FX147" s="130"/>
      <c r="FY147" s="130"/>
      <c r="FZ147" s="130"/>
      <c r="GA147" s="130"/>
      <c r="GB147" s="130"/>
      <c r="GC147" s="130"/>
      <c r="GD147" s="130"/>
      <c r="GE147" s="131"/>
      <c r="GF147" s="132"/>
      <c r="GG147" s="133"/>
      <c r="GH147" s="133"/>
      <c r="GI147" s="133"/>
      <c r="GJ147" s="133"/>
      <c r="GK147" s="133"/>
      <c r="GL147" s="133"/>
    </row>
    <row r="148" spans="1:194" ht="11.25" customHeight="1" hidden="1">
      <c r="A148" s="134" t="s">
        <v>443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6" t="s">
        <v>450</v>
      </c>
      <c r="BY148" s="137"/>
      <c r="BZ148" s="137"/>
      <c r="CA148" s="137"/>
      <c r="CB148" s="137"/>
      <c r="CC148" s="137"/>
      <c r="CD148" s="137"/>
      <c r="CE148" s="138"/>
      <c r="CF148" s="139" t="s">
        <v>152</v>
      </c>
      <c r="CG148" s="137"/>
      <c r="CH148" s="137"/>
      <c r="CI148" s="137"/>
      <c r="CJ148" s="137"/>
      <c r="CK148" s="137"/>
      <c r="CL148" s="137"/>
      <c r="CM148" s="137"/>
      <c r="CN148" s="137"/>
      <c r="CO148" s="137"/>
      <c r="CP148" s="137"/>
      <c r="CQ148" s="137"/>
      <c r="CR148" s="138"/>
      <c r="CS148" s="139"/>
      <c r="CT148" s="137"/>
      <c r="CU148" s="137"/>
      <c r="CV148" s="137"/>
      <c r="CW148" s="137"/>
      <c r="CX148" s="137"/>
      <c r="CY148" s="137"/>
      <c r="CZ148" s="137"/>
      <c r="DA148" s="137"/>
      <c r="DB148" s="137"/>
      <c r="DC148" s="137"/>
      <c r="DD148" s="137"/>
      <c r="DE148" s="138"/>
      <c r="DF148" s="139"/>
      <c r="DG148" s="137"/>
      <c r="DH148" s="137"/>
      <c r="DI148" s="137"/>
      <c r="DJ148" s="137"/>
      <c r="DK148" s="137"/>
      <c r="DL148" s="137"/>
      <c r="DM148" s="137"/>
      <c r="DN148" s="137"/>
      <c r="DO148" s="137"/>
      <c r="DP148" s="137"/>
      <c r="DQ148" s="137"/>
      <c r="DR148" s="138"/>
      <c r="DS148" s="143"/>
      <c r="DT148" s="144"/>
      <c r="DU148" s="144"/>
      <c r="DV148" s="144"/>
      <c r="DW148" s="144"/>
      <c r="DX148" s="144"/>
      <c r="DY148" s="144"/>
      <c r="DZ148" s="144"/>
      <c r="EA148" s="144"/>
      <c r="EB148" s="144"/>
      <c r="EC148" s="144"/>
      <c r="ED148" s="144"/>
      <c r="EE148" s="145"/>
      <c r="EF148" s="140"/>
      <c r="EG148" s="141"/>
      <c r="EH148" s="141"/>
      <c r="EI148" s="141"/>
      <c r="EJ148" s="141"/>
      <c r="EK148" s="141"/>
      <c r="EL148" s="141"/>
      <c r="EM148" s="141"/>
      <c r="EN148" s="141"/>
      <c r="EO148" s="141"/>
      <c r="EP148" s="141"/>
      <c r="EQ148" s="141"/>
      <c r="ER148" s="142"/>
      <c r="ES148" s="140"/>
      <c r="ET148" s="141"/>
      <c r="EU148" s="141"/>
      <c r="EV148" s="141"/>
      <c r="EW148" s="141"/>
      <c r="EX148" s="141"/>
      <c r="EY148" s="141"/>
      <c r="EZ148" s="141"/>
      <c r="FA148" s="141"/>
      <c r="FB148" s="141"/>
      <c r="FC148" s="141"/>
      <c r="FD148" s="141"/>
      <c r="FE148" s="142"/>
      <c r="FF148" s="140"/>
      <c r="FG148" s="141"/>
      <c r="FH148" s="141"/>
      <c r="FI148" s="141"/>
      <c r="FJ148" s="141"/>
      <c r="FK148" s="141"/>
      <c r="FL148" s="141"/>
      <c r="FM148" s="141"/>
      <c r="FN148" s="141"/>
      <c r="FO148" s="141"/>
      <c r="FP148" s="141"/>
      <c r="FQ148" s="141"/>
      <c r="FR148" s="142"/>
      <c r="FS148" s="129"/>
      <c r="FT148" s="130"/>
      <c r="FU148" s="130"/>
      <c r="FV148" s="130"/>
      <c r="FW148" s="130"/>
      <c r="FX148" s="130"/>
      <c r="FY148" s="130"/>
      <c r="FZ148" s="130"/>
      <c r="GA148" s="130"/>
      <c r="GB148" s="130"/>
      <c r="GC148" s="130"/>
      <c r="GD148" s="130"/>
      <c r="GE148" s="131"/>
      <c r="GF148" s="132"/>
      <c r="GG148" s="133"/>
      <c r="GH148" s="133"/>
      <c r="GI148" s="133"/>
      <c r="GJ148" s="133"/>
      <c r="GK148" s="133"/>
      <c r="GL148" s="133"/>
    </row>
    <row r="149" spans="1:194" ht="11.25" customHeight="1" hidden="1">
      <c r="A149" s="134" t="s">
        <v>443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  <c r="BH149" s="135"/>
      <c r="BI149" s="135"/>
      <c r="BJ149" s="135"/>
      <c r="BK149" s="135"/>
      <c r="BL149" s="135"/>
      <c r="BM149" s="135"/>
      <c r="BN149" s="135"/>
      <c r="BO149" s="135"/>
      <c r="BP149" s="135"/>
      <c r="BQ149" s="135"/>
      <c r="BR149" s="135"/>
      <c r="BS149" s="135"/>
      <c r="BT149" s="135"/>
      <c r="BU149" s="135"/>
      <c r="BV149" s="135"/>
      <c r="BW149" s="135"/>
      <c r="BX149" s="136" t="s">
        <v>450</v>
      </c>
      <c r="BY149" s="137"/>
      <c r="BZ149" s="137"/>
      <c r="CA149" s="137"/>
      <c r="CB149" s="137"/>
      <c r="CC149" s="137"/>
      <c r="CD149" s="137"/>
      <c r="CE149" s="138"/>
      <c r="CF149" s="139" t="s">
        <v>152</v>
      </c>
      <c r="CG149" s="137"/>
      <c r="CH149" s="137"/>
      <c r="CI149" s="137"/>
      <c r="CJ149" s="137"/>
      <c r="CK149" s="137"/>
      <c r="CL149" s="137"/>
      <c r="CM149" s="137"/>
      <c r="CN149" s="137"/>
      <c r="CO149" s="137"/>
      <c r="CP149" s="137"/>
      <c r="CQ149" s="137"/>
      <c r="CR149" s="138"/>
      <c r="CS149" s="139"/>
      <c r="CT149" s="137"/>
      <c r="CU149" s="137"/>
      <c r="CV149" s="137"/>
      <c r="CW149" s="137"/>
      <c r="CX149" s="137"/>
      <c r="CY149" s="137"/>
      <c r="CZ149" s="137"/>
      <c r="DA149" s="137"/>
      <c r="DB149" s="137"/>
      <c r="DC149" s="137"/>
      <c r="DD149" s="137"/>
      <c r="DE149" s="138"/>
      <c r="DF149" s="139"/>
      <c r="DG149" s="137"/>
      <c r="DH149" s="137"/>
      <c r="DI149" s="137"/>
      <c r="DJ149" s="137"/>
      <c r="DK149" s="137"/>
      <c r="DL149" s="137"/>
      <c r="DM149" s="137"/>
      <c r="DN149" s="137"/>
      <c r="DO149" s="137"/>
      <c r="DP149" s="137"/>
      <c r="DQ149" s="137"/>
      <c r="DR149" s="138"/>
      <c r="DS149" s="143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5"/>
      <c r="EF149" s="140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2"/>
      <c r="ES149" s="140"/>
      <c r="ET149" s="141"/>
      <c r="EU149" s="141"/>
      <c r="EV149" s="141"/>
      <c r="EW149" s="141"/>
      <c r="EX149" s="141"/>
      <c r="EY149" s="141"/>
      <c r="EZ149" s="141"/>
      <c r="FA149" s="141"/>
      <c r="FB149" s="141"/>
      <c r="FC149" s="141"/>
      <c r="FD149" s="141"/>
      <c r="FE149" s="142"/>
      <c r="FF149" s="140"/>
      <c r="FG149" s="141"/>
      <c r="FH149" s="141"/>
      <c r="FI149" s="141"/>
      <c r="FJ149" s="141"/>
      <c r="FK149" s="141"/>
      <c r="FL149" s="141"/>
      <c r="FM149" s="141"/>
      <c r="FN149" s="141"/>
      <c r="FO149" s="141"/>
      <c r="FP149" s="141"/>
      <c r="FQ149" s="141"/>
      <c r="FR149" s="142"/>
      <c r="FS149" s="129"/>
      <c r="FT149" s="130"/>
      <c r="FU149" s="130"/>
      <c r="FV149" s="130"/>
      <c r="FW149" s="130"/>
      <c r="FX149" s="130"/>
      <c r="FY149" s="130"/>
      <c r="FZ149" s="130"/>
      <c r="GA149" s="130"/>
      <c r="GB149" s="130"/>
      <c r="GC149" s="130"/>
      <c r="GD149" s="130"/>
      <c r="GE149" s="131"/>
      <c r="GF149" s="132"/>
      <c r="GG149" s="133"/>
      <c r="GH149" s="133"/>
      <c r="GI149" s="133"/>
      <c r="GJ149" s="133"/>
      <c r="GK149" s="133"/>
      <c r="GL149" s="133"/>
    </row>
    <row r="150" spans="1:194" ht="11.25" customHeight="1" hidden="1">
      <c r="A150" s="134" t="s">
        <v>443</v>
      </c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6" t="s">
        <v>450</v>
      </c>
      <c r="BY150" s="137"/>
      <c r="BZ150" s="137"/>
      <c r="CA150" s="137"/>
      <c r="CB150" s="137"/>
      <c r="CC150" s="137"/>
      <c r="CD150" s="137"/>
      <c r="CE150" s="138"/>
      <c r="CF150" s="139" t="s">
        <v>152</v>
      </c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7"/>
      <c r="CR150" s="138"/>
      <c r="CS150" s="139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8"/>
      <c r="DF150" s="139"/>
      <c r="DG150" s="137"/>
      <c r="DH150" s="137"/>
      <c r="DI150" s="137"/>
      <c r="DJ150" s="137"/>
      <c r="DK150" s="137"/>
      <c r="DL150" s="137"/>
      <c r="DM150" s="137"/>
      <c r="DN150" s="137"/>
      <c r="DO150" s="137"/>
      <c r="DP150" s="137"/>
      <c r="DQ150" s="137"/>
      <c r="DR150" s="138"/>
      <c r="DS150" s="143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5"/>
      <c r="EF150" s="140"/>
      <c r="EG150" s="141"/>
      <c r="EH150" s="141"/>
      <c r="EI150" s="141"/>
      <c r="EJ150" s="141"/>
      <c r="EK150" s="141"/>
      <c r="EL150" s="141"/>
      <c r="EM150" s="141"/>
      <c r="EN150" s="141"/>
      <c r="EO150" s="141"/>
      <c r="EP150" s="141"/>
      <c r="EQ150" s="141"/>
      <c r="ER150" s="142"/>
      <c r="ES150" s="140"/>
      <c r="ET150" s="141"/>
      <c r="EU150" s="141"/>
      <c r="EV150" s="141"/>
      <c r="EW150" s="141"/>
      <c r="EX150" s="141"/>
      <c r="EY150" s="141"/>
      <c r="EZ150" s="141"/>
      <c r="FA150" s="141"/>
      <c r="FB150" s="141"/>
      <c r="FC150" s="141"/>
      <c r="FD150" s="141"/>
      <c r="FE150" s="142"/>
      <c r="FF150" s="140"/>
      <c r="FG150" s="141"/>
      <c r="FH150" s="141"/>
      <c r="FI150" s="141"/>
      <c r="FJ150" s="141"/>
      <c r="FK150" s="141"/>
      <c r="FL150" s="141"/>
      <c r="FM150" s="141"/>
      <c r="FN150" s="141"/>
      <c r="FO150" s="141"/>
      <c r="FP150" s="141"/>
      <c r="FQ150" s="141"/>
      <c r="FR150" s="142"/>
      <c r="FS150" s="129"/>
      <c r="FT150" s="130"/>
      <c r="FU150" s="130"/>
      <c r="FV150" s="130"/>
      <c r="FW150" s="130"/>
      <c r="FX150" s="130"/>
      <c r="FY150" s="130"/>
      <c r="FZ150" s="130"/>
      <c r="GA150" s="130"/>
      <c r="GB150" s="130"/>
      <c r="GC150" s="130"/>
      <c r="GD150" s="130"/>
      <c r="GE150" s="131"/>
      <c r="GF150" s="132"/>
      <c r="GG150" s="133"/>
      <c r="GH150" s="133"/>
      <c r="GI150" s="133"/>
      <c r="GJ150" s="133"/>
      <c r="GK150" s="133"/>
      <c r="GL150" s="133"/>
    </row>
    <row r="151" spans="1:194" ht="11.25" customHeight="1" hidden="1">
      <c r="A151" s="134" t="s">
        <v>443</v>
      </c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6" t="s">
        <v>450</v>
      </c>
      <c r="BY151" s="137"/>
      <c r="BZ151" s="137"/>
      <c r="CA151" s="137"/>
      <c r="CB151" s="137"/>
      <c r="CC151" s="137"/>
      <c r="CD151" s="137"/>
      <c r="CE151" s="138"/>
      <c r="CF151" s="139" t="s">
        <v>152</v>
      </c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8"/>
      <c r="CS151" s="139"/>
      <c r="CT151" s="137"/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8"/>
      <c r="DF151" s="139"/>
      <c r="DG151" s="137"/>
      <c r="DH151" s="137"/>
      <c r="DI151" s="137"/>
      <c r="DJ151" s="137"/>
      <c r="DK151" s="137"/>
      <c r="DL151" s="137"/>
      <c r="DM151" s="137"/>
      <c r="DN151" s="137"/>
      <c r="DO151" s="137"/>
      <c r="DP151" s="137"/>
      <c r="DQ151" s="137"/>
      <c r="DR151" s="138"/>
      <c r="DS151" s="143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5"/>
      <c r="EF151" s="140"/>
      <c r="EG151" s="141"/>
      <c r="EH151" s="141"/>
      <c r="EI151" s="141"/>
      <c r="EJ151" s="141"/>
      <c r="EK151" s="141"/>
      <c r="EL151" s="141"/>
      <c r="EM151" s="141"/>
      <c r="EN151" s="141"/>
      <c r="EO151" s="141"/>
      <c r="EP151" s="141"/>
      <c r="EQ151" s="141"/>
      <c r="ER151" s="142"/>
      <c r="ES151" s="140"/>
      <c r="ET151" s="141"/>
      <c r="EU151" s="141"/>
      <c r="EV151" s="141"/>
      <c r="EW151" s="141"/>
      <c r="EX151" s="141"/>
      <c r="EY151" s="141"/>
      <c r="EZ151" s="141"/>
      <c r="FA151" s="141"/>
      <c r="FB151" s="141"/>
      <c r="FC151" s="141"/>
      <c r="FD151" s="141"/>
      <c r="FE151" s="142"/>
      <c r="FF151" s="140"/>
      <c r="FG151" s="141"/>
      <c r="FH151" s="141"/>
      <c r="FI151" s="141"/>
      <c r="FJ151" s="141"/>
      <c r="FK151" s="141"/>
      <c r="FL151" s="141"/>
      <c r="FM151" s="141"/>
      <c r="FN151" s="141"/>
      <c r="FO151" s="141"/>
      <c r="FP151" s="141"/>
      <c r="FQ151" s="141"/>
      <c r="FR151" s="142"/>
      <c r="FS151" s="129"/>
      <c r="FT151" s="130"/>
      <c r="FU151" s="130"/>
      <c r="FV151" s="130"/>
      <c r="FW151" s="130"/>
      <c r="FX151" s="130"/>
      <c r="FY151" s="130"/>
      <c r="FZ151" s="130"/>
      <c r="GA151" s="130"/>
      <c r="GB151" s="130"/>
      <c r="GC151" s="130"/>
      <c r="GD151" s="130"/>
      <c r="GE151" s="131"/>
      <c r="GF151" s="132"/>
      <c r="GG151" s="133"/>
      <c r="GH151" s="133"/>
      <c r="GI151" s="133"/>
      <c r="GJ151" s="133"/>
      <c r="GK151" s="133"/>
      <c r="GL151" s="133"/>
    </row>
    <row r="152" spans="1:194" ht="11.25" customHeight="1" hidden="1">
      <c r="A152" s="134" t="s">
        <v>443</v>
      </c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5"/>
      <c r="BX152" s="136" t="s">
        <v>450</v>
      </c>
      <c r="BY152" s="137"/>
      <c r="BZ152" s="137"/>
      <c r="CA152" s="137"/>
      <c r="CB152" s="137"/>
      <c r="CC152" s="137"/>
      <c r="CD152" s="137"/>
      <c r="CE152" s="138"/>
      <c r="CF152" s="139" t="s">
        <v>152</v>
      </c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8"/>
      <c r="CS152" s="139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8"/>
      <c r="DF152" s="139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137"/>
      <c r="DQ152" s="137"/>
      <c r="DR152" s="138"/>
      <c r="DS152" s="143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5"/>
      <c r="EF152" s="140"/>
      <c r="EG152" s="141"/>
      <c r="EH152" s="141"/>
      <c r="EI152" s="141"/>
      <c r="EJ152" s="141"/>
      <c r="EK152" s="141"/>
      <c r="EL152" s="141"/>
      <c r="EM152" s="141"/>
      <c r="EN152" s="141"/>
      <c r="EO152" s="141"/>
      <c r="EP152" s="141"/>
      <c r="EQ152" s="141"/>
      <c r="ER152" s="142"/>
      <c r="ES152" s="140"/>
      <c r="ET152" s="141"/>
      <c r="EU152" s="141"/>
      <c r="EV152" s="141"/>
      <c r="EW152" s="141"/>
      <c r="EX152" s="141"/>
      <c r="EY152" s="141"/>
      <c r="EZ152" s="141"/>
      <c r="FA152" s="141"/>
      <c r="FB152" s="141"/>
      <c r="FC152" s="141"/>
      <c r="FD152" s="141"/>
      <c r="FE152" s="142"/>
      <c r="FF152" s="140"/>
      <c r="FG152" s="141"/>
      <c r="FH152" s="141"/>
      <c r="FI152" s="141"/>
      <c r="FJ152" s="141"/>
      <c r="FK152" s="141"/>
      <c r="FL152" s="141"/>
      <c r="FM152" s="141"/>
      <c r="FN152" s="141"/>
      <c r="FO152" s="141"/>
      <c r="FP152" s="141"/>
      <c r="FQ152" s="141"/>
      <c r="FR152" s="142"/>
      <c r="FS152" s="129"/>
      <c r="FT152" s="130"/>
      <c r="FU152" s="130"/>
      <c r="FV152" s="130"/>
      <c r="FW152" s="130"/>
      <c r="FX152" s="130"/>
      <c r="FY152" s="130"/>
      <c r="FZ152" s="130"/>
      <c r="GA152" s="130"/>
      <c r="GB152" s="130"/>
      <c r="GC152" s="130"/>
      <c r="GD152" s="130"/>
      <c r="GE152" s="131"/>
      <c r="GF152" s="132"/>
      <c r="GG152" s="133"/>
      <c r="GH152" s="133"/>
      <c r="GI152" s="133"/>
      <c r="GJ152" s="133"/>
      <c r="GK152" s="133"/>
      <c r="GL152" s="133"/>
    </row>
    <row r="153" spans="1:194" ht="11.25" customHeight="1">
      <c r="A153" s="134" t="s">
        <v>444</v>
      </c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6" t="s">
        <v>451</v>
      </c>
      <c r="BY153" s="137"/>
      <c r="BZ153" s="137"/>
      <c r="CA153" s="137"/>
      <c r="CB153" s="137"/>
      <c r="CC153" s="137"/>
      <c r="CD153" s="137"/>
      <c r="CE153" s="138"/>
      <c r="CF153" s="139" t="s">
        <v>152</v>
      </c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8"/>
      <c r="CS153" s="139" t="s">
        <v>489</v>
      </c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8"/>
      <c r="DF153" s="139" t="s">
        <v>474</v>
      </c>
      <c r="DG153" s="137"/>
      <c r="DH153" s="137"/>
      <c r="DI153" s="137"/>
      <c r="DJ153" s="137"/>
      <c r="DK153" s="137"/>
      <c r="DL153" s="137"/>
      <c r="DM153" s="137"/>
      <c r="DN153" s="137"/>
      <c r="DO153" s="137"/>
      <c r="DP153" s="137"/>
      <c r="DQ153" s="137"/>
      <c r="DR153" s="138"/>
      <c r="DS153" s="143" t="s">
        <v>490</v>
      </c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5"/>
      <c r="EF153" s="140">
        <f>556000+10800</f>
        <v>566800</v>
      </c>
      <c r="EG153" s="141"/>
      <c r="EH153" s="141"/>
      <c r="EI153" s="141"/>
      <c r="EJ153" s="141"/>
      <c r="EK153" s="141"/>
      <c r="EL153" s="141"/>
      <c r="EM153" s="141"/>
      <c r="EN153" s="141"/>
      <c r="EO153" s="141"/>
      <c r="EP153" s="141"/>
      <c r="EQ153" s="141"/>
      <c r="ER153" s="142"/>
      <c r="ES153" s="140">
        <f>556000+10800</f>
        <v>566800</v>
      </c>
      <c r="ET153" s="141"/>
      <c r="EU153" s="141"/>
      <c r="EV153" s="141"/>
      <c r="EW153" s="141"/>
      <c r="EX153" s="141"/>
      <c r="EY153" s="141"/>
      <c r="EZ153" s="141"/>
      <c r="FA153" s="141"/>
      <c r="FB153" s="141"/>
      <c r="FC153" s="141"/>
      <c r="FD153" s="141"/>
      <c r="FE153" s="142"/>
      <c r="FF153" s="140">
        <f>556000+10800</f>
        <v>566800</v>
      </c>
      <c r="FG153" s="141"/>
      <c r="FH153" s="141"/>
      <c r="FI153" s="141"/>
      <c r="FJ153" s="141"/>
      <c r="FK153" s="141"/>
      <c r="FL153" s="141"/>
      <c r="FM153" s="141"/>
      <c r="FN153" s="141"/>
      <c r="FO153" s="141"/>
      <c r="FP153" s="141"/>
      <c r="FQ153" s="141"/>
      <c r="FR153" s="142"/>
      <c r="FS153" s="129"/>
      <c r="FT153" s="130"/>
      <c r="FU153" s="130"/>
      <c r="FV153" s="130"/>
      <c r="FW153" s="130"/>
      <c r="FX153" s="130"/>
      <c r="FY153" s="130"/>
      <c r="FZ153" s="130"/>
      <c r="GA153" s="130"/>
      <c r="GB153" s="130"/>
      <c r="GC153" s="130"/>
      <c r="GD153" s="130"/>
      <c r="GE153" s="131"/>
      <c r="GF153" s="132"/>
      <c r="GG153" s="133"/>
      <c r="GH153" s="133"/>
      <c r="GI153" s="133"/>
      <c r="GJ153" s="133"/>
      <c r="GK153" s="133"/>
      <c r="GL153" s="133"/>
    </row>
    <row r="154" spans="1:194" ht="11.25" customHeight="1">
      <c r="A154" s="134" t="s">
        <v>444</v>
      </c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5"/>
      <c r="BX154" s="136" t="s">
        <v>451</v>
      </c>
      <c r="BY154" s="137"/>
      <c r="BZ154" s="137"/>
      <c r="CA154" s="137"/>
      <c r="CB154" s="137"/>
      <c r="CC154" s="137"/>
      <c r="CD154" s="137"/>
      <c r="CE154" s="138"/>
      <c r="CF154" s="139" t="s">
        <v>152</v>
      </c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8"/>
      <c r="CS154" s="139" t="s">
        <v>489</v>
      </c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8"/>
      <c r="DF154" s="139" t="s">
        <v>475</v>
      </c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37"/>
      <c r="DR154" s="138"/>
      <c r="DS154" s="143" t="s">
        <v>491</v>
      </c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5"/>
      <c r="EF154" s="140">
        <v>900000</v>
      </c>
      <c r="EG154" s="141"/>
      <c r="EH154" s="141"/>
      <c r="EI154" s="141"/>
      <c r="EJ154" s="141"/>
      <c r="EK154" s="141"/>
      <c r="EL154" s="141"/>
      <c r="EM154" s="141"/>
      <c r="EN154" s="141"/>
      <c r="EO154" s="141"/>
      <c r="EP154" s="141"/>
      <c r="EQ154" s="141"/>
      <c r="ER154" s="142"/>
      <c r="ES154" s="140">
        <v>900000</v>
      </c>
      <c r="ET154" s="141"/>
      <c r="EU154" s="141"/>
      <c r="EV154" s="141"/>
      <c r="EW154" s="141"/>
      <c r="EX154" s="141"/>
      <c r="EY154" s="141"/>
      <c r="EZ154" s="141"/>
      <c r="FA154" s="141"/>
      <c r="FB154" s="141"/>
      <c r="FC154" s="141"/>
      <c r="FD154" s="141"/>
      <c r="FE154" s="142"/>
      <c r="FF154" s="140">
        <v>900000</v>
      </c>
      <c r="FG154" s="141"/>
      <c r="FH154" s="141"/>
      <c r="FI154" s="141"/>
      <c r="FJ154" s="141"/>
      <c r="FK154" s="141"/>
      <c r="FL154" s="141"/>
      <c r="FM154" s="141"/>
      <c r="FN154" s="141"/>
      <c r="FO154" s="141"/>
      <c r="FP154" s="141"/>
      <c r="FQ154" s="141"/>
      <c r="FR154" s="142"/>
      <c r="FS154" s="129"/>
      <c r="FT154" s="130"/>
      <c r="FU154" s="130"/>
      <c r="FV154" s="130"/>
      <c r="FW154" s="130"/>
      <c r="FX154" s="130"/>
      <c r="FY154" s="130"/>
      <c r="FZ154" s="130"/>
      <c r="GA154" s="130"/>
      <c r="GB154" s="130"/>
      <c r="GC154" s="130"/>
      <c r="GD154" s="130"/>
      <c r="GE154" s="131"/>
      <c r="GF154" s="132"/>
      <c r="GG154" s="133"/>
      <c r="GH154" s="133"/>
      <c r="GI154" s="133"/>
      <c r="GJ154" s="133"/>
      <c r="GK154" s="133"/>
      <c r="GL154" s="133"/>
    </row>
    <row r="155" spans="1:194" ht="11.25" customHeight="1" hidden="1">
      <c r="A155" s="134" t="s">
        <v>444</v>
      </c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  <c r="BH155" s="135"/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5"/>
      <c r="BX155" s="136" t="s">
        <v>451</v>
      </c>
      <c r="BY155" s="137"/>
      <c r="BZ155" s="137"/>
      <c r="CA155" s="137"/>
      <c r="CB155" s="137"/>
      <c r="CC155" s="137"/>
      <c r="CD155" s="137"/>
      <c r="CE155" s="138"/>
      <c r="CF155" s="139" t="s">
        <v>152</v>
      </c>
      <c r="CG155" s="137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8"/>
      <c r="CS155" s="139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8"/>
      <c r="DF155" s="139"/>
      <c r="DG155" s="137"/>
      <c r="DH155" s="137"/>
      <c r="DI155" s="137"/>
      <c r="DJ155" s="137"/>
      <c r="DK155" s="137"/>
      <c r="DL155" s="137"/>
      <c r="DM155" s="137"/>
      <c r="DN155" s="137"/>
      <c r="DO155" s="137"/>
      <c r="DP155" s="137"/>
      <c r="DQ155" s="137"/>
      <c r="DR155" s="138"/>
      <c r="DS155" s="143" t="s">
        <v>491</v>
      </c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5"/>
      <c r="EF155" s="140"/>
      <c r="EG155" s="141"/>
      <c r="EH155" s="141"/>
      <c r="EI155" s="141"/>
      <c r="EJ155" s="141"/>
      <c r="EK155" s="141"/>
      <c r="EL155" s="141"/>
      <c r="EM155" s="141"/>
      <c r="EN155" s="141"/>
      <c r="EO155" s="141"/>
      <c r="EP155" s="141"/>
      <c r="EQ155" s="141"/>
      <c r="ER155" s="142"/>
      <c r="ES155" s="140"/>
      <c r="ET155" s="141"/>
      <c r="EU155" s="141"/>
      <c r="EV155" s="141"/>
      <c r="EW155" s="141"/>
      <c r="EX155" s="141"/>
      <c r="EY155" s="141"/>
      <c r="EZ155" s="141"/>
      <c r="FA155" s="141"/>
      <c r="FB155" s="141"/>
      <c r="FC155" s="141"/>
      <c r="FD155" s="141"/>
      <c r="FE155" s="142"/>
      <c r="FF155" s="140"/>
      <c r="FG155" s="141"/>
      <c r="FH155" s="141"/>
      <c r="FI155" s="141"/>
      <c r="FJ155" s="141"/>
      <c r="FK155" s="141"/>
      <c r="FL155" s="141"/>
      <c r="FM155" s="141"/>
      <c r="FN155" s="141"/>
      <c r="FO155" s="141"/>
      <c r="FP155" s="141"/>
      <c r="FQ155" s="141"/>
      <c r="FR155" s="142"/>
      <c r="FS155" s="129"/>
      <c r="FT155" s="130"/>
      <c r="FU155" s="130"/>
      <c r="FV155" s="130"/>
      <c r="FW155" s="130"/>
      <c r="FX155" s="130"/>
      <c r="FY155" s="130"/>
      <c r="FZ155" s="130"/>
      <c r="GA155" s="130"/>
      <c r="GB155" s="130"/>
      <c r="GC155" s="130"/>
      <c r="GD155" s="130"/>
      <c r="GE155" s="131"/>
      <c r="GF155" s="132"/>
      <c r="GG155" s="133"/>
      <c r="GH155" s="133"/>
      <c r="GI155" s="133"/>
      <c r="GJ155" s="133"/>
      <c r="GK155" s="133"/>
      <c r="GL155" s="133"/>
    </row>
    <row r="156" spans="1:194" ht="11.25" customHeight="1" hidden="1">
      <c r="A156" s="134" t="s">
        <v>444</v>
      </c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6" t="s">
        <v>451</v>
      </c>
      <c r="BY156" s="137"/>
      <c r="BZ156" s="137"/>
      <c r="CA156" s="137"/>
      <c r="CB156" s="137"/>
      <c r="CC156" s="137"/>
      <c r="CD156" s="137"/>
      <c r="CE156" s="138"/>
      <c r="CF156" s="139" t="s">
        <v>152</v>
      </c>
      <c r="CG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8"/>
      <c r="CS156" s="139"/>
      <c r="CT156" s="137"/>
      <c r="CU156" s="137"/>
      <c r="CV156" s="137"/>
      <c r="CW156" s="137"/>
      <c r="CX156" s="137"/>
      <c r="CY156" s="137"/>
      <c r="CZ156" s="137"/>
      <c r="DA156" s="137"/>
      <c r="DB156" s="137"/>
      <c r="DC156" s="137"/>
      <c r="DD156" s="137"/>
      <c r="DE156" s="138"/>
      <c r="DF156" s="139"/>
      <c r="DG156" s="137"/>
      <c r="DH156" s="137"/>
      <c r="DI156" s="137"/>
      <c r="DJ156" s="137"/>
      <c r="DK156" s="137"/>
      <c r="DL156" s="137"/>
      <c r="DM156" s="137"/>
      <c r="DN156" s="137"/>
      <c r="DO156" s="137"/>
      <c r="DP156" s="137"/>
      <c r="DQ156" s="137"/>
      <c r="DR156" s="138"/>
      <c r="DS156" s="143" t="s">
        <v>491</v>
      </c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5"/>
      <c r="EF156" s="140"/>
      <c r="EG156" s="141"/>
      <c r="EH156" s="141"/>
      <c r="EI156" s="141"/>
      <c r="EJ156" s="141"/>
      <c r="EK156" s="141"/>
      <c r="EL156" s="141"/>
      <c r="EM156" s="141"/>
      <c r="EN156" s="141"/>
      <c r="EO156" s="141"/>
      <c r="EP156" s="141"/>
      <c r="EQ156" s="141"/>
      <c r="ER156" s="142"/>
      <c r="ES156" s="140"/>
      <c r="ET156" s="141"/>
      <c r="EU156" s="141"/>
      <c r="EV156" s="141"/>
      <c r="EW156" s="141"/>
      <c r="EX156" s="141"/>
      <c r="EY156" s="141"/>
      <c r="EZ156" s="141"/>
      <c r="FA156" s="141"/>
      <c r="FB156" s="141"/>
      <c r="FC156" s="141"/>
      <c r="FD156" s="141"/>
      <c r="FE156" s="142"/>
      <c r="FF156" s="140"/>
      <c r="FG156" s="141"/>
      <c r="FH156" s="141"/>
      <c r="FI156" s="141"/>
      <c r="FJ156" s="141"/>
      <c r="FK156" s="141"/>
      <c r="FL156" s="141"/>
      <c r="FM156" s="141"/>
      <c r="FN156" s="141"/>
      <c r="FO156" s="141"/>
      <c r="FP156" s="141"/>
      <c r="FQ156" s="141"/>
      <c r="FR156" s="142"/>
      <c r="FS156" s="129"/>
      <c r="FT156" s="130"/>
      <c r="FU156" s="130"/>
      <c r="FV156" s="130"/>
      <c r="FW156" s="130"/>
      <c r="FX156" s="130"/>
      <c r="FY156" s="130"/>
      <c r="FZ156" s="130"/>
      <c r="GA156" s="130"/>
      <c r="GB156" s="130"/>
      <c r="GC156" s="130"/>
      <c r="GD156" s="130"/>
      <c r="GE156" s="131"/>
      <c r="GF156" s="132"/>
      <c r="GG156" s="133"/>
      <c r="GH156" s="133"/>
      <c r="GI156" s="133"/>
      <c r="GJ156" s="133"/>
      <c r="GK156" s="133"/>
      <c r="GL156" s="133"/>
    </row>
    <row r="157" spans="1:194" ht="11.25" customHeight="1" hidden="1">
      <c r="A157" s="134" t="s">
        <v>444</v>
      </c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  <c r="BH157" s="135"/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5"/>
      <c r="BX157" s="136" t="s">
        <v>451</v>
      </c>
      <c r="BY157" s="137"/>
      <c r="BZ157" s="137"/>
      <c r="CA157" s="137"/>
      <c r="CB157" s="137"/>
      <c r="CC157" s="137"/>
      <c r="CD157" s="137"/>
      <c r="CE157" s="138"/>
      <c r="CF157" s="139" t="s">
        <v>152</v>
      </c>
      <c r="CG157" s="137"/>
      <c r="CH157" s="137"/>
      <c r="CI157" s="137"/>
      <c r="CJ157" s="137"/>
      <c r="CK157" s="137"/>
      <c r="CL157" s="137"/>
      <c r="CM157" s="137"/>
      <c r="CN157" s="137"/>
      <c r="CO157" s="137"/>
      <c r="CP157" s="137"/>
      <c r="CQ157" s="137"/>
      <c r="CR157" s="138"/>
      <c r="CS157" s="139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8"/>
      <c r="DF157" s="139"/>
      <c r="DG157" s="137"/>
      <c r="DH157" s="137"/>
      <c r="DI157" s="137"/>
      <c r="DJ157" s="137"/>
      <c r="DK157" s="137"/>
      <c r="DL157" s="137"/>
      <c r="DM157" s="137"/>
      <c r="DN157" s="137"/>
      <c r="DO157" s="137"/>
      <c r="DP157" s="137"/>
      <c r="DQ157" s="137"/>
      <c r="DR157" s="138"/>
      <c r="DS157" s="143" t="s">
        <v>491</v>
      </c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5"/>
      <c r="EF157" s="140"/>
      <c r="EG157" s="141"/>
      <c r="EH157" s="141"/>
      <c r="EI157" s="141"/>
      <c r="EJ157" s="141"/>
      <c r="EK157" s="141"/>
      <c r="EL157" s="141"/>
      <c r="EM157" s="141"/>
      <c r="EN157" s="141"/>
      <c r="EO157" s="141"/>
      <c r="EP157" s="141"/>
      <c r="EQ157" s="141"/>
      <c r="ER157" s="142"/>
      <c r="ES157" s="140"/>
      <c r="ET157" s="141"/>
      <c r="EU157" s="141"/>
      <c r="EV157" s="141"/>
      <c r="EW157" s="141"/>
      <c r="EX157" s="141"/>
      <c r="EY157" s="141"/>
      <c r="EZ157" s="141"/>
      <c r="FA157" s="141"/>
      <c r="FB157" s="141"/>
      <c r="FC157" s="141"/>
      <c r="FD157" s="141"/>
      <c r="FE157" s="142"/>
      <c r="FF157" s="140"/>
      <c r="FG157" s="141"/>
      <c r="FH157" s="141"/>
      <c r="FI157" s="141"/>
      <c r="FJ157" s="141"/>
      <c r="FK157" s="141"/>
      <c r="FL157" s="141"/>
      <c r="FM157" s="141"/>
      <c r="FN157" s="141"/>
      <c r="FO157" s="141"/>
      <c r="FP157" s="141"/>
      <c r="FQ157" s="141"/>
      <c r="FR157" s="142"/>
      <c r="FS157" s="129"/>
      <c r="FT157" s="130"/>
      <c r="FU157" s="130"/>
      <c r="FV157" s="130"/>
      <c r="FW157" s="130"/>
      <c r="FX157" s="130"/>
      <c r="FY157" s="130"/>
      <c r="FZ157" s="130"/>
      <c r="GA157" s="130"/>
      <c r="GB157" s="130"/>
      <c r="GC157" s="130"/>
      <c r="GD157" s="130"/>
      <c r="GE157" s="131"/>
      <c r="GF157" s="132"/>
      <c r="GG157" s="133"/>
      <c r="GH157" s="133"/>
      <c r="GI157" s="133"/>
      <c r="GJ157" s="133"/>
      <c r="GK157" s="133"/>
      <c r="GL157" s="133"/>
    </row>
    <row r="158" spans="1:194" ht="11.25" customHeight="1">
      <c r="A158" s="134" t="s">
        <v>444</v>
      </c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5"/>
      <c r="BX158" s="136" t="s">
        <v>451</v>
      </c>
      <c r="BY158" s="137"/>
      <c r="BZ158" s="137"/>
      <c r="CA158" s="137"/>
      <c r="CB158" s="137"/>
      <c r="CC158" s="137"/>
      <c r="CD158" s="137"/>
      <c r="CE158" s="138"/>
      <c r="CF158" s="139" t="s">
        <v>152</v>
      </c>
      <c r="CG158" s="137"/>
      <c r="CH158" s="137"/>
      <c r="CI158" s="137"/>
      <c r="CJ158" s="137"/>
      <c r="CK158" s="137"/>
      <c r="CL158" s="137"/>
      <c r="CM158" s="137"/>
      <c r="CN158" s="137"/>
      <c r="CO158" s="137"/>
      <c r="CP158" s="137"/>
      <c r="CQ158" s="137"/>
      <c r="CR158" s="138"/>
      <c r="CS158" s="139" t="s">
        <v>489</v>
      </c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7"/>
      <c r="DE158" s="138"/>
      <c r="DF158" s="139" t="s">
        <v>41</v>
      </c>
      <c r="DG158" s="137"/>
      <c r="DH158" s="137"/>
      <c r="DI158" s="137"/>
      <c r="DJ158" s="137"/>
      <c r="DK158" s="137"/>
      <c r="DL158" s="137"/>
      <c r="DM158" s="137"/>
      <c r="DN158" s="137"/>
      <c r="DO158" s="137"/>
      <c r="DP158" s="137"/>
      <c r="DQ158" s="137"/>
      <c r="DR158" s="138"/>
      <c r="DS158" s="143" t="s">
        <v>576</v>
      </c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5"/>
      <c r="EF158" s="140">
        <v>152500</v>
      </c>
      <c r="EG158" s="141"/>
      <c r="EH158" s="141"/>
      <c r="EI158" s="141"/>
      <c r="EJ158" s="141"/>
      <c r="EK158" s="141"/>
      <c r="EL158" s="141"/>
      <c r="EM158" s="141"/>
      <c r="EN158" s="141"/>
      <c r="EO158" s="141"/>
      <c r="EP158" s="141"/>
      <c r="EQ158" s="141"/>
      <c r="ER158" s="142"/>
      <c r="ES158" s="140">
        <v>152500</v>
      </c>
      <c r="ET158" s="141"/>
      <c r="EU158" s="141"/>
      <c r="EV158" s="141"/>
      <c r="EW158" s="141"/>
      <c r="EX158" s="141"/>
      <c r="EY158" s="141"/>
      <c r="EZ158" s="141"/>
      <c r="FA158" s="141"/>
      <c r="FB158" s="141"/>
      <c r="FC158" s="141"/>
      <c r="FD158" s="141"/>
      <c r="FE158" s="142"/>
      <c r="FF158" s="140">
        <v>152500</v>
      </c>
      <c r="FG158" s="141"/>
      <c r="FH158" s="141"/>
      <c r="FI158" s="141"/>
      <c r="FJ158" s="141"/>
      <c r="FK158" s="141"/>
      <c r="FL158" s="141"/>
      <c r="FM158" s="141"/>
      <c r="FN158" s="141"/>
      <c r="FO158" s="141"/>
      <c r="FP158" s="141"/>
      <c r="FQ158" s="141"/>
      <c r="FR158" s="142"/>
      <c r="FS158" s="129"/>
      <c r="FT158" s="130"/>
      <c r="FU158" s="130"/>
      <c r="FV158" s="130"/>
      <c r="FW158" s="130"/>
      <c r="FX158" s="130"/>
      <c r="FY158" s="130"/>
      <c r="FZ158" s="130"/>
      <c r="GA158" s="130"/>
      <c r="GB158" s="130"/>
      <c r="GC158" s="130"/>
      <c r="GD158" s="130"/>
      <c r="GE158" s="131"/>
      <c r="GF158" s="132"/>
      <c r="GG158" s="133"/>
      <c r="GH158" s="133"/>
      <c r="GI158" s="133"/>
      <c r="GJ158" s="133"/>
      <c r="GK158" s="133"/>
      <c r="GL158" s="133"/>
    </row>
    <row r="159" spans="1:194" ht="11.25" customHeight="1">
      <c r="A159" s="134" t="s">
        <v>444</v>
      </c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  <c r="BH159" s="135"/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5"/>
      <c r="BX159" s="136" t="s">
        <v>451</v>
      </c>
      <c r="BY159" s="137"/>
      <c r="BZ159" s="137"/>
      <c r="CA159" s="137"/>
      <c r="CB159" s="137"/>
      <c r="CC159" s="137"/>
      <c r="CD159" s="137"/>
      <c r="CE159" s="138"/>
      <c r="CF159" s="139" t="s">
        <v>152</v>
      </c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8"/>
      <c r="CS159" s="139" t="s">
        <v>489</v>
      </c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8"/>
      <c r="DF159" s="139" t="s">
        <v>41</v>
      </c>
      <c r="DG159" s="137"/>
      <c r="DH159" s="137"/>
      <c r="DI159" s="137"/>
      <c r="DJ159" s="137"/>
      <c r="DK159" s="137"/>
      <c r="DL159" s="137"/>
      <c r="DM159" s="137"/>
      <c r="DN159" s="137"/>
      <c r="DO159" s="137"/>
      <c r="DP159" s="137"/>
      <c r="DQ159" s="137"/>
      <c r="DR159" s="138"/>
      <c r="DS159" s="143" t="s">
        <v>577</v>
      </c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5"/>
      <c r="EF159" s="140">
        <f>150000</f>
        <v>150000</v>
      </c>
      <c r="EG159" s="141"/>
      <c r="EH159" s="141"/>
      <c r="EI159" s="141"/>
      <c r="EJ159" s="141"/>
      <c r="EK159" s="141"/>
      <c r="EL159" s="141"/>
      <c r="EM159" s="141"/>
      <c r="EN159" s="141"/>
      <c r="EO159" s="141"/>
      <c r="EP159" s="141"/>
      <c r="EQ159" s="141"/>
      <c r="ER159" s="142"/>
      <c r="ES159" s="140">
        <v>150000</v>
      </c>
      <c r="ET159" s="141"/>
      <c r="EU159" s="141"/>
      <c r="EV159" s="141"/>
      <c r="EW159" s="141"/>
      <c r="EX159" s="141"/>
      <c r="EY159" s="141"/>
      <c r="EZ159" s="141"/>
      <c r="FA159" s="141"/>
      <c r="FB159" s="141"/>
      <c r="FC159" s="141"/>
      <c r="FD159" s="141"/>
      <c r="FE159" s="142"/>
      <c r="FF159" s="140">
        <v>150000</v>
      </c>
      <c r="FG159" s="141"/>
      <c r="FH159" s="141"/>
      <c r="FI159" s="141"/>
      <c r="FJ159" s="141"/>
      <c r="FK159" s="141"/>
      <c r="FL159" s="141"/>
      <c r="FM159" s="141"/>
      <c r="FN159" s="141"/>
      <c r="FO159" s="141"/>
      <c r="FP159" s="141"/>
      <c r="FQ159" s="141"/>
      <c r="FR159" s="142"/>
      <c r="FS159" s="129"/>
      <c r="FT159" s="130"/>
      <c r="FU159" s="130"/>
      <c r="FV159" s="130"/>
      <c r="FW159" s="130"/>
      <c r="FX159" s="130"/>
      <c r="FY159" s="130"/>
      <c r="FZ159" s="130"/>
      <c r="GA159" s="130"/>
      <c r="GB159" s="130"/>
      <c r="GC159" s="130"/>
      <c r="GD159" s="130"/>
      <c r="GE159" s="131"/>
      <c r="GF159" s="132"/>
      <c r="GG159" s="133"/>
      <c r="GH159" s="133"/>
      <c r="GI159" s="133"/>
      <c r="GJ159" s="133"/>
      <c r="GK159" s="133"/>
      <c r="GL159" s="133"/>
    </row>
    <row r="160" spans="1:194" ht="11.25" customHeight="1">
      <c r="A160" s="134" t="s">
        <v>445</v>
      </c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6" t="s">
        <v>452</v>
      </c>
      <c r="BY160" s="137"/>
      <c r="BZ160" s="137"/>
      <c r="CA160" s="137"/>
      <c r="CB160" s="137"/>
      <c r="CC160" s="137"/>
      <c r="CD160" s="137"/>
      <c r="CE160" s="138"/>
      <c r="CF160" s="139" t="s">
        <v>152</v>
      </c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8"/>
      <c r="CS160" s="139" t="s">
        <v>492</v>
      </c>
      <c r="CT160" s="137"/>
      <c r="CU160" s="137"/>
      <c r="CV160" s="137"/>
      <c r="CW160" s="137"/>
      <c r="CX160" s="137"/>
      <c r="CY160" s="137"/>
      <c r="CZ160" s="137"/>
      <c r="DA160" s="137"/>
      <c r="DB160" s="137"/>
      <c r="DC160" s="137"/>
      <c r="DD160" s="137"/>
      <c r="DE160" s="138"/>
      <c r="DF160" s="139" t="s">
        <v>41</v>
      </c>
      <c r="DG160" s="137"/>
      <c r="DH160" s="137"/>
      <c r="DI160" s="137"/>
      <c r="DJ160" s="137"/>
      <c r="DK160" s="137"/>
      <c r="DL160" s="137"/>
      <c r="DM160" s="137"/>
      <c r="DN160" s="137"/>
      <c r="DO160" s="137"/>
      <c r="DP160" s="137"/>
      <c r="DQ160" s="137"/>
      <c r="DR160" s="138"/>
      <c r="DS160" s="143" t="s">
        <v>578</v>
      </c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5"/>
      <c r="EF160" s="140">
        <v>10000</v>
      </c>
      <c r="EG160" s="141"/>
      <c r="EH160" s="141"/>
      <c r="EI160" s="141"/>
      <c r="EJ160" s="141"/>
      <c r="EK160" s="141"/>
      <c r="EL160" s="141"/>
      <c r="EM160" s="141"/>
      <c r="EN160" s="141"/>
      <c r="EO160" s="141"/>
      <c r="EP160" s="141"/>
      <c r="EQ160" s="141"/>
      <c r="ER160" s="142"/>
      <c r="ES160" s="140">
        <v>10000</v>
      </c>
      <c r="ET160" s="141"/>
      <c r="EU160" s="141"/>
      <c r="EV160" s="141"/>
      <c r="EW160" s="141"/>
      <c r="EX160" s="141"/>
      <c r="EY160" s="141"/>
      <c r="EZ160" s="141"/>
      <c r="FA160" s="141"/>
      <c r="FB160" s="141"/>
      <c r="FC160" s="141"/>
      <c r="FD160" s="141"/>
      <c r="FE160" s="142"/>
      <c r="FF160" s="140">
        <v>10000</v>
      </c>
      <c r="FG160" s="141"/>
      <c r="FH160" s="141"/>
      <c r="FI160" s="141"/>
      <c r="FJ160" s="141"/>
      <c r="FK160" s="141"/>
      <c r="FL160" s="141"/>
      <c r="FM160" s="141"/>
      <c r="FN160" s="141"/>
      <c r="FO160" s="141"/>
      <c r="FP160" s="141"/>
      <c r="FQ160" s="141"/>
      <c r="FR160" s="142"/>
      <c r="FS160" s="129"/>
      <c r="FT160" s="130"/>
      <c r="FU160" s="130"/>
      <c r="FV160" s="130"/>
      <c r="FW160" s="130"/>
      <c r="FX160" s="130"/>
      <c r="FY160" s="130"/>
      <c r="FZ160" s="130"/>
      <c r="GA160" s="130"/>
      <c r="GB160" s="130"/>
      <c r="GC160" s="130"/>
      <c r="GD160" s="130"/>
      <c r="GE160" s="131"/>
      <c r="GF160" s="132"/>
      <c r="GG160" s="133"/>
      <c r="GH160" s="133"/>
      <c r="GI160" s="133"/>
      <c r="GJ160" s="133"/>
      <c r="GK160" s="133"/>
      <c r="GL160" s="133"/>
    </row>
    <row r="161" spans="1:194" ht="11.25" customHeight="1">
      <c r="A161" s="134" t="s">
        <v>445</v>
      </c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  <c r="BH161" s="135"/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6" t="s">
        <v>452</v>
      </c>
      <c r="BY161" s="137"/>
      <c r="BZ161" s="137"/>
      <c r="CA161" s="137"/>
      <c r="CB161" s="137"/>
      <c r="CC161" s="137"/>
      <c r="CD161" s="137"/>
      <c r="CE161" s="138"/>
      <c r="CF161" s="139" t="s">
        <v>152</v>
      </c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8"/>
      <c r="CS161" s="139" t="s">
        <v>473</v>
      </c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8"/>
      <c r="DF161" s="139" t="s">
        <v>471</v>
      </c>
      <c r="DG161" s="137"/>
      <c r="DH161" s="137"/>
      <c r="DI161" s="137"/>
      <c r="DJ161" s="137"/>
      <c r="DK161" s="137"/>
      <c r="DL161" s="137"/>
      <c r="DM161" s="137"/>
      <c r="DN161" s="137"/>
      <c r="DO161" s="137"/>
      <c r="DP161" s="137"/>
      <c r="DQ161" s="137"/>
      <c r="DR161" s="138"/>
      <c r="DS161" s="143" t="s">
        <v>426</v>
      </c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5"/>
      <c r="EF161" s="140">
        <v>2078500</v>
      </c>
      <c r="EG161" s="141"/>
      <c r="EH161" s="141"/>
      <c r="EI161" s="141"/>
      <c r="EJ161" s="141"/>
      <c r="EK161" s="141"/>
      <c r="EL161" s="141"/>
      <c r="EM161" s="141"/>
      <c r="EN161" s="141"/>
      <c r="EO161" s="141"/>
      <c r="EP161" s="141"/>
      <c r="EQ161" s="141"/>
      <c r="ER161" s="142"/>
      <c r="ES161" s="140">
        <v>1039250</v>
      </c>
      <c r="ET161" s="141"/>
      <c r="EU161" s="141"/>
      <c r="EV161" s="141"/>
      <c r="EW161" s="141"/>
      <c r="EX161" s="141"/>
      <c r="EY161" s="141"/>
      <c r="EZ161" s="141"/>
      <c r="FA161" s="141"/>
      <c r="FB161" s="141"/>
      <c r="FC161" s="141"/>
      <c r="FD161" s="141"/>
      <c r="FE161" s="142"/>
      <c r="FF161" s="140">
        <v>1039250</v>
      </c>
      <c r="FG161" s="141"/>
      <c r="FH161" s="141"/>
      <c r="FI161" s="141"/>
      <c r="FJ161" s="141"/>
      <c r="FK161" s="141"/>
      <c r="FL161" s="141"/>
      <c r="FM161" s="141"/>
      <c r="FN161" s="141"/>
      <c r="FO161" s="141"/>
      <c r="FP161" s="141"/>
      <c r="FQ161" s="141"/>
      <c r="FR161" s="142"/>
      <c r="FS161" s="129"/>
      <c r="FT161" s="130"/>
      <c r="FU161" s="130"/>
      <c r="FV161" s="130"/>
      <c r="FW161" s="130"/>
      <c r="FX161" s="130"/>
      <c r="FY161" s="130"/>
      <c r="FZ161" s="130"/>
      <c r="GA161" s="130"/>
      <c r="GB161" s="130"/>
      <c r="GC161" s="130"/>
      <c r="GD161" s="130"/>
      <c r="GE161" s="131"/>
      <c r="GF161" s="132"/>
      <c r="GG161" s="133"/>
      <c r="GH161" s="133"/>
      <c r="GI161" s="133"/>
      <c r="GJ161" s="133"/>
      <c r="GK161" s="133"/>
      <c r="GL161" s="133"/>
    </row>
    <row r="162" spans="1:194" ht="11.25" customHeight="1">
      <c r="A162" s="134" t="s">
        <v>445</v>
      </c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  <c r="BK162" s="135"/>
      <c r="BL162" s="13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6" t="s">
        <v>452</v>
      </c>
      <c r="BY162" s="137"/>
      <c r="BZ162" s="137"/>
      <c r="CA162" s="137"/>
      <c r="CB162" s="137"/>
      <c r="CC162" s="137"/>
      <c r="CD162" s="137"/>
      <c r="CE162" s="138"/>
      <c r="CF162" s="139" t="s">
        <v>152</v>
      </c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8"/>
      <c r="CS162" s="139" t="s">
        <v>473</v>
      </c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8"/>
      <c r="DF162" s="139" t="s">
        <v>472</v>
      </c>
      <c r="DG162" s="137"/>
      <c r="DH162" s="137"/>
      <c r="DI162" s="137"/>
      <c r="DJ162" s="137"/>
      <c r="DK162" s="137"/>
      <c r="DL162" s="137"/>
      <c r="DM162" s="137"/>
      <c r="DN162" s="137"/>
      <c r="DO162" s="137"/>
      <c r="DP162" s="137"/>
      <c r="DQ162" s="137"/>
      <c r="DR162" s="138"/>
      <c r="DS162" s="143" t="s">
        <v>426</v>
      </c>
      <c r="DT162" s="144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5"/>
      <c r="EF162" s="140">
        <v>1759000</v>
      </c>
      <c r="EG162" s="141"/>
      <c r="EH162" s="141"/>
      <c r="EI162" s="141"/>
      <c r="EJ162" s="141"/>
      <c r="EK162" s="141"/>
      <c r="EL162" s="141"/>
      <c r="EM162" s="141"/>
      <c r="EN162" s="141"/>
      <c r="EO162" s="141"/>
      <c r="EP162" s="141"/>
      <c r="EQ162" s="141"/>
      <c r="ER162" s="142"/>
      <c r="ES162" s="140">
        <v>1759000</v>
      </c>
      <c r="ET162" s="141"/>
      <c r="EU162" s="141"/>
      <c r="EV162" s="141"/>
      <c r="EW162" s="141"/>
      <c r="EX162" s="141"/>
      <c r="EY162" s="141"/>
      <c r="EZ162" s="141"/>
      <c r="FA162" s="141"/>
      <c r="FB162" s="141"/>
      <c r="FC162" s="141"/>
      <c r="FD162" s="141"/>
      <c r="FE162" s="142"/>
      <c r="FF162" s="140">
        <v>1759000</v>
      </c>
      <c r="FG162" s="141"/>
      <c r="FH162" s="141"/>
      <c r="FI162" s="141"/>
      <c r="FJ162" s="141"/>
      <c r="FK162" s="141"/>
      <c r="FL162" s="141"/>
      <c r="FM162" s="141"/>
      <c r="FN162" s="141"/>
      <c r="FO162" s="141"/>
      <c r="FP162" s="141"/>
      <c r="FQ162" s="141"/>
      <c r="FR162" s="142"/>
      <c r="FS162" s="129"/>
      <c r="FT162" s="130"/>
      <c r="FU162" s="130"/>
      <c r="FV162" s="130"/>
      <c r="FW162" s="130"/>
      <c r="FX162" s="130"/>
      <c r="FY162" s="130"/>
      <c r="FZ162" s="130"/>
      <c r="GA162" s="130"/>
      <c r="GB162" s="130"/>
      <c r="GC162" s="130"/>
      <c r="GD162" s="130"/>
      <c r="GE162" s="131"/>
      <c r="GF162" s="132"/>
      <c r="GG162" s="133"/>
      <c r="GH162" s="133"/>
      <c r="GI162" s="133"/>
      <c r="GJ162" s="133"/>
      <c r="GK162" s="133"/>
      <c r="GL162" s="133"/>
    </row>
    <row r="163" spans="1:194" ht="11.25" customHeight="1">
      <c r="A163" s="134" t="s">
        <v>445</v>
      </c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  <c r="BH163" s="135"/>
      <c r="BI163" s="135"/>
      <c r="BJ163" s="135"/>
      <c r="BK163" s="135"/>
      <c r="BL163" s="135"/>
      <c r="BM163" s="135"/>
      <c r="BN163" s="135"/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6" t="s">
        <v>452</v>
      </c>
      <c r="BY163" s="137"/>
      <c r="BZ163" s="137"/>
      <c r="CA163" s="137"/>
      <c r="CB163" s="137"/>
      <c r="CC163" s="137"/>
      <c r="CD163" s="137"/>
      <c r="CE163" s="138"/>
      <c r="CF163" s="139" t="s">
        <v>152</v>
      </c>
      <c r="CG163" s="137"/>
      <c r="CH163" s="137"/>
      <c r="CI163" s="137"/>
      <c r="CJ163" s="137"/>
      <c r="CK163" s="137"/>
      <c r="CL163" s="137"/>
      <c r="CM163" s="137"/>
      <c r="CN163" s="137"/>
      <c r="CO163" s="137"/>
      <c r="CP163" s="137"/>
      <c r="CQ163" s="137"/>
      <c r="CR163" s="138"/>
      <c r="CS163" s="139" t="s">
        <v>473</v>
      </c>
      <c r="CT163" s="137"/>
      <c r="CU163" s="137"/>
      <c r="CV163" s="137"/>
      <c r="CW163" s="137"/>
      <c r="CX163" s="137"/>
      <c r="CY163" s="137"/>
      <c r="CZ163" s="137"/>
      <c r="DA163" s="137"/>
      <c r="DB163" s="137"/>
      <c r="DC163" s="137"/>
      <c r="DD163" s="137"/>
      <c r="DE163" s="138"/>
      <c r="DF163" s="139" t="s">
        <v>41</v>
      </c>
      <c r="DG163" s="137"/>
      <c r="DH163" s="137"/>
      <c r="DI163" s="137"/>
      <c r="DJ163" s="137"/>
      <c r="DK163" s="137"/>
      <c r="DL163" s="137"/>
      <c r="DM163" s="137"/>
      <c r="DN163" s="137"/>
      <c r="DO163" s="137"/>
      <c r="DP163" s="137"/>
      <c r="DQ163" s="137"/>
      <c r="DR163" s="138"/>
      <c r="DS163" s="143" t="s">
        <v>579</v>
      </c>
      <c r="DT163" s="144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5"/>
      <c r="EF163" s="140">
        <v>28000</v>
      </c>
      <c r="EG163" s="141"/>
      <c r="EH163" s="141"/>
      <c r="EI163" s="141"/>
      <c r="EJ163" s="141"/>
      <c r="EK163" s="141"/>
      <c r="EL163" s="141"/>
      <c r="EM163" s="141"/>
      <c r="EN163" s="141"/>
      <c r="EO163" s="141"/>
      <c r="EP163" s="141"/>
      <c r="EQ163" s="141"/>
      <c r="ER163" s="142"/>
      <c r="ES163" s="140">
        <v>28000</v>
      </c>
      <c r="ET163" s="141"/>
      <c r="EU163" s="141"/>
      <c r="EV163" s="141"/>
      <c r="EW163" s="141"/>
      <c r="EX163" s="141"/>
      <c r="EY163" s="141"/>
      <c r="EZ163" s="141"/>
      <c r="FA163" s="141"/>
      <c r="FB163" s="141"/>
      <c r="FC163" s="141"/>
      <c r="FD163" s="141"/>
      <c r="FE163" s="142"/>
      <c r="FF163" s="140">
        <v>28000</v>
      </c>
      <c r="FG163" s="141"/>
      <c r="FH163" s="141"/>
      <c r="FI163" s="141"/>
      <c r="FJ163" s="141"/>
      <c r="FK163" s="141"/>
      <c r="FL163" s="141"/>
      <c r="FM163" s="141"/>
      <c r="FN163" s="141"/>
      <c r="FO163" s="141"/>
      <c r="FP163" s="141"/>
      <c r="FQ163" s="141"/>
      <c r="FR163" s="142"/>
      <c r="FS163" s="129"/>
      <c r="FT163" s="130"/>
      <c r="FU163" s="130"/>
      <c r="FV163" s="130"/>
      <c r="FW163" s="130"/>
      <c r="FX163" s="130"/>
      <c r="FY163" s="130"/>
      <c r="FZ163" s="130"/>
      <c r="GA163" s="130"/>
      <c r="GB163" s="130"/>
      <c r="GC163" s="130"/>
      <c r="GD163" s="130"/>
      <c r="GE163" s="131"/>
      <c r="GF163" s="132"/>
      <c r="GG163" s="133"/>
      <c r="GH163" s="133"/>
      <c r="GI163" s="133"/>
      <c r="GJ163" s="133"/>
      <c r="GK163" s="133"/>
      <c r="GL163" s="133"/>
    </row>
    <row r="164" spans="1:194" ht="11.25" customHeight="1">
      <c r="A164" s="134" t="s">
        <v>445</v>
      </c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5"/>
      <c r="BW164" s="135"/>
      <c r="BX164" s="136" t="s">
        <v>452</v>
      </c>
      <c r="BY164" s="137"/>
      <c r="BZ164" s="137"/>
      <c r="CA164" s="137"/>
      <c r="CB164" s="137"/>
      <c r="CC164" s="137"/>
      <c r="CD164" s="137"/>
      <c r="CE164" s="138"/>
      <c r="CF164" s="139" t="s">
        <v>152</v>
      </c>
      <c r="CG164" s="137"/>
      <c r="CH164" s="137"/>
      <c r="CI164" s="137"/>
      <c r="CJ164" s="137"/>
      <c r="CK164" s="137"/>
      <c r="CL164" s="137"/>
      <c r="CM164" s="137"/>
      <c r="CN164" s="137"/>
      <c r="CO164" s="137"/>
      <c r="CP164" s="137"/>
      <c r="CQ164" s="137"/>
      <c r="CR164" s="138"/>
      <c r="CS164" s="139" t="s">
        <v>473</v>
      </c>
      <c r="CT164" s="137"/>
      <c r="CU164" s="137"/>
      <c r="CV164" s="137"/>
      <c r="CW164" s="137"/>
      <c r="CX164" s="137"/>
      <c r="CY164" s="137"/>
      <c r="CZ164" s="137"/>
      <c r="DA164" s="137"/>
      <c r="DB164" s="137"/>
      <c r="DC164" s="137"/>
      <c r="DD164" s="137"/>
      <c r="DE164" s="138"/>
      <c r="DF164" s="139" t="s">
        <v>41</v>
      </c>
      <c r="DG164" s="137"/>
      <c r="DH164" s="137"/>
      <c r="DI164" s="137"/>
      <c r="DJ164" s="137"/>
      <c r="DK164" s="137"/>
      <c r="DL164" s="137"/>
      <c r="DM164" s="137"/>
      <c r="DN164" s="137"/>
      <c r="DO164" s="137"/>
      <c r="DP164" s="137"/>
      <c r="DQ164" s="137"/>
      <c r="DR164" s="138"/>
      <c r="DS164" s="143" t="s">
        <v>582</v>
      </c>
      <c r="DT164" s="144"/>
      <c r="DU164" s="144"/>
      <c r="DV164" s="144"/>
      <c r="DW164" s="144"/>
      <c r="DX164" s="144"/>
      <c r="DY164" s="144"/>
      <c r="DZ164" s="144"/>
      <c r="EA164" s="144"/>
      <c r="EB164" s="144"/>
      <c r="EC164" s="144"/>
      <c r="ED164" s="144"/>
      <c r="EE164" s="145"/>
      <c r="EF164" s="140">
        <f>720000+1896.4</f>
        <v>721896.4</v>
      </c>
      <c r="EG164" s="141"/>
      <c r="EH164" s="141"/>
      <c r="EI164" s="141"/>
      <c r="EJ164" s="141"/>
      <c r="EK164" s="141"/>
      <c r="EL164" s="141"/>
      <c r="EM164" s="141"/>
      <c r="EN164" s="141"/>
      <c r="EO164" s="141"/>
      <c r="EP164" s="141"/>
      <c r="EQ164" s="141"/>
      <c r="ER164" s="142"/>
      <c r="ES164" s="140">
        <v>720000</v>
      </c>
      <c r="ET164" s="141"/>
      <c r="EU164" s="141"/>
      <c r="EV164" s="141"/>
      <c r="EW164" s="141"/>
      <c r="EX164" s="141"/>
      <c r="EY164" s="141"/>
      <c r="EZ164" s="141"/>
      <c r="FA164" s="141"/>
      <c r="FB164" s="141"/>
      <c r="FC164" s="141"/>
      <c r="FD164" s="141"/>
      <c r="FE164" s="142"/>
      <c r="FF164" s="140">
        <v>720000</v>
      </c>
      <c r="FG164" s="141"/>
      <c r="FH164" s="141"/>
      <c r="FI164" s="141"/>
      <c r="FJ164" s="141"/>
      <c r="FK164" s="141"/>
      <c r="FL164" s="141"/>
      <c r="FM164" s="141"/>
      <c r="FN164" s="141"/>
      <c r="FO164" s="141"/>
      <c r="FP164" s="141"/>
      <c r="FQ164" s="141"/>
      <c r="FR164" s="142"/>
      <c r="FS164" s="129"/>
      <c r="FT164" s="130"/>
      <c r="FU164" s="130"/>
      <c r="FV164" s="130"/>
      <c r="FW164" s="130"/>
      <c r="FX164" s="130"/>
      <c r="FY164" s="130"/>
      <c r="FZ164" s="130"/>
      <c r="GA164" s="130"/>
      <c r="GB164" s="130"/>
      <c r="GC164" s="130"/>
      <c r="GD164" s="130"/>
      <c r="GE164" s="131"/>
      <c r="GF164" s="132"/>
      <c r="GG164" s="133"/>
      <c r="GH164" s="133"/>
      <c r="GI164" s="133"/>
      <c r="GJ164" s="133"/>
      <c r="GK164" s="133"/>
      <c r="GL164" s="133"/>
    </row>
    <row r="165" spans="1:194" ht="11.25" customHeight="1">
      <c r="A165" s="134" t="s">
        <v>445</v>
      </c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  <c r="BH165" s="135"/>
      <c r="BI165" s="135"/>
      <c r="BJ165" s="135"/>
      <c r="BK165" s="135"/>
      <c r="BL165" s="135"/>
      <c r="BM165" s="135"/>
      <c r="BN165" s="135"/>
      <c r="BO165" s="135"/>
      <c r="BP165" s="135"/>
      <c r="BQ165" s="135"/>
      <c r="BR165" s="135"/>
      <c r="BS165" s="135"/>
      <c r="BT165" s="135"/>
      <c r="BU165" s="135"/>
      <c r="BV165" s="135"/>
      <c r="BW165" s="135"/>
      <c r="BX165" s="136" t="s">
        <v>452</v>
      </c>
      <c r="BY165" s="137"/>
      <c r="BZ165" s="137"/>
      <c r="CA165" s="137"/>
      <c r="CB165" s="137"/>
      <c r="CC165" s="137"/>
      <c r="CD165" s="137"/>
      <c r="CE165" s="138"/>
      <c r="CF165" s="139" t="s">
        <v>152</v>
      </c>
      <c r="CG165" s="137"/>
      <c r="CH165" s="137"/>
      <c r="CI165" s="137"/>
      <c r="CJ165" s="137"/>
      <c r="CK165" s="137"/>
      <c r="CL165" s="137"/>
      <c r="CM165" s="137"/>
      <c r="CN165" s="137"/>
      <c r="CO165" s="137"/>
      <c r="CP165" s="137"/>
      <c r="CQ165" s="137"/>
      <c r="CR165" s="138"/>
      <c r="CS165" s="139" t="s">
        <v>473</v>
      </c>
      <c r="CT165" s="137"/>
      <c r="CU165" s="137"/>
      <c r="CV165" s="137"/>
      <c r="CW165" s="137"/>
      <c r="CX165" s="137"/>
      <c r="CY165" s="137"/>
      <c r="CZ165" s="137"/>
      <c r="DA165" s="137"/>
      <c r="DB165" s="137"/>
      <c r="DC165" s="137"/>
      <c r="DD165" s="137"/>
      <c r="DE165" s="138"/>
      <c r="DF165" s="139" t="s">
        <v>41</v>
      </c>
      <c r="DG165" s="137"/>
      <c r="DH165" s="137"/>
      <c r="DI165" s="137"/>
      <c r="DJ165" s="137"/>
      <c r="DK165" s="137"/>
      <c r="DL165" s="137"/>
      <c r="DM165" s="137"/>
      <c r="DN165" s="137"/>
      <c r="DO165" s="137"/>
      <c r="DP165" s="137"/>
      <c r="DQ165" s="137"/>
      <c r="DR165" s="138"/>
      <c r="DS165" s="143" t="s">
        <v>583</v>
      </c>
      <c r="DT165" s="144"/>
      <c r="DU165" s="144"/>
      <c r="DV165" s="144"/>
      <c r="DW165" s="144"/>
      <c r="DX165" s="144"/>
      <c r="DY165" s="144"/>
      <c r="DZ165" s="144"/>
      <c r="EA165" s="144"/>
      <c r="EB165" s="144"/>
      <c r="EC165" s="144"/>
      <c r="ED165" s="144"/>
      <c r="EE165" s="145"/>
      <c r="EF165" s="140">
        <f>8830000+181782.25</f>
        <v>9011782.25</v>
      </c>
      <c r="EG165" s="141"/>
      <c r="EH165" s="141"/>
      <c r="EI165" s="141"/>
      <c r="EJ165" s="141"/>
      <c r="EK165" s="141"/>
      <c r="EL165" s="141"/>
      <c r="EM165" s="141"/>
      <c r="EN165" s="141"/>
      <c r="EO165" s="141"/>
      <c r="EP165" s="141"/>
      <c r="EQ165" s="141"/>
      <c r="ER165" s="142"/>
      <c r="ES165" s="140">
        <v>8830000</v>
      </c>
      <c r="ET165" s="141"/>
      <c r="EU165" s="141"/>
      <c r="EV165" s="141"/>
      <c r="EW165" s="141"/>
      <c r="EX165" s="141"/>
      <c r="EY165" s="141"/>
      <c r="EZ165" s="141"/>
      <c r="FA165" s="141"/>
      <c r="FB165" s="141"/>
      <c r="FC165" s="141"/>
      <c r="FD165" s="141"/>
      <c r="FE165" s="142"/>
      <c r="FF165" s="140">
        <v>8830000</v>
      </c>
      <c r="FG165" s="141"/>
      <c r="FH165" s="141"/>
      <c r="FI165" s="141"/>
      <c r="FJ165" s="141"/>
      <c r="FK165" s="141"/>
      <c r="FL165" s="141"/>
      <c r="FM165" s="141"/>
      <c r="FN165" s="141"/>
      <c r="FO165" s="141"/>
      <c r="FP165" s="141"/>
      <c r="FQ165" s="141"/>
      <c r="FR165" s="142"/>
      <c r="FS165" s="129"/>
      <c r="FT165" s="130"/>
      <c r="FU165" s="130"/>
      <c r="FV165" s="130"/>
      <c r="FW165" s="130"/>
      <c r="FX165" s="130"/>
      <c r="FY165" s="130"/>
      <c r="FZ165" s="130"/>
      <c r="GA165" s="130"/>
      <c r="GB165" s="130"/>
      <c r="GC165" s="130"/>
      <c r="GD165" s="130"/>
      <c r="GE165" s="131"/>
      <c r="GF165" s="132"/>
      <c r="GG165" s="133"/>
      <c r="GH165" s="133"/>
      <c r="GI165" s="133"/>
      <c r="GJ165" s="133"/>
      <c r="GK165" s="133"/>
      <c r="GL165" s="133"/>
    </row>
    <row r="166" spans="1:194" ht="11.25" customHeight="1">
      <c r="A166" s="134" t="s">
        <v>445</v>
      </c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  <c r="BH166" s="135"/>
      <c r="BI166" s="135"/>
      <c r="BJ166" s="135"/>
      <c r="BK166" s="135"/>
      <c r="BL166" s="135"/>
      <c r="BM166" s="135"/>
      <c r="BN166" s="135"/>
      <c r="BO166" s="135"/>
      <c r="BP166" s="135"/>
      <c r="BQ166" s="135"/>
      <c r="BR166" s="135"/>
      <c r="BS166" s="135"/>
      <c r="BT166" s="135"/>
      <c r="BU166" s="135"/>
      <c r="BV166" s="135"/>
      <c r="BW166" s="135"/>
      <c r="BX166" s="136" t="s">
        <v>452</v>
      </c>
      <c r="BY166" s="137"/>
      <c r="BZ166" s="137"/>
      <c r="CA166" s="137"/>
      <c r="CB166" s="137"/>
      <c r="CC166" s="137"/>
      <c r="CD166" s="137"/>
      <c r="CE166" s="138"/>
      <c r="CF166" s="139" t="s">
        <v>152</v>
      </c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8"/>
      <c r="CS166" s="139" t="s">
        <v>493</v>
      </c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8"/>
      <c r="DF166" s="139" t="s">
        <v>474</v>
      </c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8"/>
      <c r="DS166" s="143" t="s">
        <v>498</v>
      </c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5"/>
      <c r="EF166" s="140">
        <v>80000</v>
      </c>
      <c r="EG166" s="141"/>
      <c r="EH166" s="141"/>
      <c r="EI166" s="141"/>
      <c r="EJ166" s="141"/>
      <c r="EK166" s="141"/>
      <c r="EL166" s="141"/>
      <c r="EM166" s="141"/>
      <c r="EN166" s="141"/>
      <c r="EO166" s="141"/>
      <c r="EP166" s="141"/>
      <c r="EQ166" s="141"/>
      <c r="ER166" s="142"/>
      <c r="ES166" s="140">
        <v>80000</v>
      </c>
      <c r="ET166" s="141"/>
      <c r="EU166" s="141"/>
      <c r="EV166" s="141"/>
      <c r="EW166" s="141"/>
      <c r="EX166" s="141"/>
      <c r="EY166" s="141"/>
      <c r="EZ166" s="141"/>
      <c r="FA166" s="141"/>
      <c r="FB166" s="141"/>
      <c r="FC166" s="141"/>
      <c r="FD166" s="141"/>
      <c r="FE166" s="142"/>
      <c r="FF166" s="140">
        <v>80000</v>
      </c>
      <c r="FG166" s="141"/>
      <c r="FH166" s="141"/>
      <c r="FI166" s="141"/>
      <c r="FJ166" s="141"/>
      <c r="FK166" s="141"/>
      <c r="FL166" s="141"/>
      <c r="FM166" s="141"/>
      <c r="FN166" s="141"/>
      <c r="FO166" s="141"/>
      <c r="FP166" s="141"/>
      <c r="FQ166" s="141"/>
      <c r="FR166" s="142"/>
      <c r="FS166" s="129"/>
      <c r="FT166" s="130"/>
      <c r="FU166" s="130"/>
      <c r="FV166" s="130"/>
      <c r="FW166" s="130"/>
      <c r="FX166" s="130"/>
      <c r="FY166" s="130"/>
      <c r="FZ166" s="130"/>
      <c r="GA166" s="130"/>
      <c r="GB166" s="130"/>
      <c r="GC166" s="130"/>
      <c r="GD166" s="130"/>
      <c r="GE166" s="131"/>
      <c r="GF166" s="132"/>
      <c r="GG166" s="133"/>
      <c r="GH166" s="133"/>
      <c r="GI166" s="133"/>
      <c r="GJ166" s="133"/>
      <c r="GK166" s="133"/>
      <c r="GL166" s="133"/>
    </row>
    <row r="167" spans="1:194" ht="11.25" customHeight="1">
      <c r="A167" s="134" t="s">
        <v>445</v>
      </c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  <c r="BH167" s="135"/>
      <c r="BI167" s="135"/>
      <c r="BJ167" s="135"/>
      <c r="BK167" s="135"/>
      <c r="BL167" s="135"/>
      <c r="BM167" s="135"/>
      <c r="BN167" s="135"/>
      <c r="BO167" s="135"/>
      <c r="BP167" s="135"/>
      <c r="BQ167" s="135"/>
      <c r="BR167" s="135"/>
      <c r="BS167" s="135"/>
      <c r="BT167" s="135"/>
      <c r="BU167" s="135"/>
      <c r="BV167" s="135"/>
      <c r="BW167" s="135"/>
      <c r="BX167" s="136" t="s">
        <v>452</v>
      </c>
      <c r="BY167" s="137"/>
      <c r="BZ167" s="137"/>
      <c r="CA167" s="137"/>
      <c r="CB167" s="137"/>
      <c r="CC167" s="137"/>
      <c r="CD167" s="137"/>
      <c r="CE167" s="138"/>
      <c r="CF167" s="139" t="s">
        <v>152</v>
      </c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8"/>
      <c r="CS167" s="139" t="s">
        <v>493</v>
      </c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8"/>
      <c r="DF167" s="139" t="s">
        <v>41</v>
      </c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8"/>
      <c r="DS167" s="143" t="s">
        <v>580</v>
      </c>
      <c r="DT167" s="144"/>
      <c r="DU167" s="144"/>
      <c r="DV167" s="144"/>
      <c r="DW167" s="144"/>
      <c r="DX167" s="144"/>
      <c r="DY167" s="144"/>
      <c r="DZ167" s="144"/>
      <c r="EA167" s="144"/>
      <c r="EB167" s="144"/>
      <c r="EC167" s="144"/>
      <c r="ED167" s="144"/>
      <c r="EE167" s="145"/>
      <c r="EF167" s="140">
        <v>2500</v>
      </c>
      <c r="EG167" s="141"/>
      <c r="EH167" s="141"/>
      <c r="EI167" s="141"/>
      <c r="EJ167" s="141"/>
      <c r="EK167" s="141"/>
      <c r="EL167" s="141"/>
      <c r="EM167" s="141"/>
      <c r="EN167" s="141"/>
      <c r="EO167" s="141"/>
      <c r="EP167" s="141"/>
      <c r="EQ167" s="141"/>
      <c r="ER167" s="142"/>
      <c r="ES167" s="140">
        <v>2500</v>
      </c>
      <c r="ET167" s="141"/>
      <c r="EU167" s="141"/>
      <c r="EV167" s="141"/>
      <c r="EW167" s="141"/>
      <c r="EX167" s="141"/>
      <c r="EY167" s="141"/>
      <c r="EZ167" s="141"/>
      <c r="FA167" s="141"/>
      <c r="FB167" s="141"/>
      <c r="FC167" s="141"/>
      <c r="FD167" s="141"/>
      <c r="FE167" s="142"/>
      <c r="FF167" s="140">
        <v>2500</v>
      </c>
      <c r="FG167" s="141"/>
      <c r="FH167" s="141"/>
      <c r="FI167" s="141"/>
      <c r="FJ167" s="141"/>
      <c r="FK167" s="141"/>
      <c r="FL167" s="141"/>
      <c r="FM167" s="141"/>
      <c r="FN167" s="141"/>
      <c r="FO167" s="141"/>
      <c r="FP167" s="141"/>
      <c r="FQ167" s="141"/>
      <c r="FR167" s="142"/>
      <c r="FS167" s="129"/>
      <c r="FT167" s="130"/>
      <c r="FU167" s="130"/>
      <c r="FV167" s="130"/>
      <c r="FW167" s="130"/>
      <c r="FX167" s="130"/>
      <c r="FY167" s="130"/>
      <c r="FZ167" s="130"/>
      <c r="GA167" s="130"/>
      <c r="GB167" s="130"/>
      <c r="GC167" s="130"/>
      <c r="GD167" s="130"/>
      <c r="GE167" s="131"/>
      <c r="GF167" s="132"/>
      <c r="GG167" s="133"/>
      <c r="GH167" s="133"/>
      <c r="GI167" s="133"/>
      <c r="GJ167" s="133"/>
      <c r="GK167" s="133"/>
      <c r="GL167" s="133"/>
    </row>
    <row r="168" spans="1:194" ht="11.25" customHeight="1">
      <c r="A168" s="134" t="s">
        <v>445</v>
      </c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  <c r="BH168" s="135"/>
      <c r="BI168" s="135"/>
      <c r="BJ168" s="135"/>
      <c r="BK168" s="135"/>
      <c r="BL168" s="135"/>
      <c r="BM168" s="135"/>
      <c r="BN168" s="135"/>
      <c r="BO168" s="135"/>
      <c r="BP168" s="135"/>
      <c r="BQ168" s="135"/>
      <c r="BR168" s="135"/>
      <c r="BS168" s="135"/>
      <c r="BT168" s="135"/>
      <c r="BU168" s="135"/>
      <c r="BV168" s="135"/>
      <c r="BW168" s="135"/>
      <c r="BX168" s="136" t="s">
        <v>452</v>
      </c>
      <c r="BY168" s="137"/>
      <c r="BZ168" s="137"/>
      <c r="CA168" s="137"/>
      <c r="CB168" s="137"/>
      <c r="CC168" s="137"/>
      <c r="CD168" s="137"/>
      <c r="CE168" s="138"/>
      <c r="CF168" s="139" t="s">
        <v>152</v>
      </c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8"/>
      <c r="CS168" s="139" t="s">
        <v>494</v>
      </c>
      <c r="CT168" s="137"/>
      <c r="CU168" s="137"/>
      <c r="CV168" s="137"/>
      <c r="CW168" s="137"/>
      <c r="CX168" s="137"/>
      <c r="CY168" s="137"/>
      <c r="CZ168" s="137"/>
      <c r="DA168" s="137"/>
      <c r="DB168" s="137"/>
      <c r="DC168" s="137"/>
      <c r="DD168" s="137"/>
      <c r="DE168" s="138"/>
      <c r="DF168" s="139" t="s">
        <v>474</v>
      </c>
      <c r="DG168" s="137"/>
      <c r="DH168" s="137"/>
      <c r="DI168" s="137"/>
      <c r="DJ168" s="137"/>
      <c r="DK168" s="137"/>
      <c r="DL168" s="137"/>
      <c r="DM168" s="137"/>
      <c r="DN168" s="137"/>
      <c r="DO168" s="137"/>
      <c r="DP168" s="137"/>
      <c r="DQ168" s="137"/>
      <c r="DR168" s="138"/>
      <c r="DS168" s="143" t="s">
        <v>499</v>
      </c>
      <c r="DT168" s="144"/>
      <c r="DU168" s="144"/>
      <c r="DV168" s="144"/>
      <c r="DW168" s="144"/>
      <c r="DX168" s="144"/>
      <c r="DY168" s="144"/>
      <c r="DZ168" s="144"/>
      <c r="EA168" s="144"/>
      <c r="EB168" s="144"/>
      <c r="EC168" s="144"/>
      <c r="ED168" s="144"/>
      <c r="EE168" s="145"/>
      <c r="EF168" s="140">
        <v>40800</v>
      </c>
      <c r="EG168" s="141"/>
      <c r="EH168" s="141"/>
      <c r="EI168" s="141"/>
      <c r="EJ168" s="141"/>
      <c r="EK168" s="141"/>
      <c r="EL168" s="141"/>
      <c r="EM168" s="141"/>
      <c r="EN168" s="141"/>
      <c r="EO168" s="141"/>
      <c r="EP168" s="141"/>
      <c r="EQ168" s="141"/>
      <c r="ER168" s="142"/>
      <c r="ES168" s="140">
        <v>40800</v>
      </c>
      <c r="ET168" s="141"/>
      <c r="EU168" s="141"/>
      <c r="EV168" s="141"/>
      <c r="EW168" s="141"/>
      <c r="EX168" s="141"/>
      <c r="EY168" s="141"/>
      <c r="EZ168" s="141"/>
      <c r="FA168" s="141"/>
      <c r="FB168" s="141"/>
      <c r="FC168" s="141"/>
      <c r="FD168" s="141"/>
      <c r="FE168" s="142"/>
      <c r="FF168" s="140">
        <v>40800</v>
      </c>
      <c r="FG168" s="141"/>
      <c r="FH168" s="141"/>
      <c r="FI168" s="141"/>
      <c r="FJ168" s="141"/>
      <c r="FK168" s="141"/>
      <c r="FL168" s="141"/>
      <c r="FM168" s="141"/>
      <c r="FN168" s="141"/>
      <c r="FO168" s="141"/>
      <c r="FP168" s="141"/>
      <c r="FQ168" s="141"/>
      <c r="FR168" s="142"/>
      <c r="FS168" s="129"/>
      <c r="FT168" s="130"/>
      <c r="FU168" s="130"/>
      <c r="FV168" s="130"/>
      <c r="FW168" s="130"/>
      <c r="FX168" s="130"/>
      <c r="FY168" s="130"/>
      <c r="FZ168" s="130"/>
      <c r="GA168" s="130"/>
      <c r="GB168" s="130"/>
      <c r="GC168" s="130"/>
      <c r="GD168" s="130"/>
      <c r="GE168" s="131"/>
      <c r="GF168" s="132"/>
      <c r="GG168" s="133"/>
      <c r="GH168" s="133"/>
      <c r="GI168" s="133"/>
      <c r="GJ168" s="133"/>
      <c r="GK168" s="133"/>
      <c r="GL168" s="133"/>
    </row>
    <row r="169" spans="1:194" ht="11.25" customHeight="1">
      <c r="A169" s="134" t="s">
        <v>445</v>
      </c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6" t="s">
        <v>452</v>
      </c>
      <c r="BY169" s="137"/>
      <c r="BZ169" s="137"/>
      <c r="CA169" s="137"/>
      <c r="CB169" s="137"/>
      <c r="CC169" s="137"/>
      <c r="CD169" s="137"/>
      <c r="CE169" s="138"/>
      <c r="CF169" s="139" t="s">
        <v>152</v>
      </c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8"/>
      <c r="CS169" s="139" t="s">
        <v>495</v>
      </c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8"/>
      <c r="DF169" s="139" t="s">
        <v>474</v>
      </c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8"/>
      <c r="DS169" s="143" t="s">
        <v>500</v>
      </c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5"/>
      <c r="EF169" s="140">
        <v>240000</v>
      </c>
      <c r="EG169" s="141"/>
      <c r="EH169" s="141"/>
      <c r="EI169" s="141"/>
      <c r="EJ169" s="141"/>
      <c r="EK169" s="141"/>
      <c r="EL169" s="141"/>
      <c r="EM169" s="141"/>
      <c r="EN169" s="141"/>
      <c r="EO169" s="141"/>
      <c r="EP169" s="141"/>
      <c r="EQ169" s="141"/>
      <c r="ER169" s="142"/>
      <c r="ES169" s="140">
        <v>240000</v>
      </c>
      <c r="ET169" s="141"/>
      <c r="EU169" s="141"/>
      <c r="EV169" s="141"/>
      <c r="EW169" s="141"/>
      <c r="EX169" s="141"/>
      <c r="EY169" s="141"/>
      <c r="EZ169" s="141"/>
      <c r="FA169" s="141"/>
      <c r="FB169" s="141"/>
      <c r="FC169" s="141"/>
      <c r="FD169" s="141"/>
      <c r="FE169" s="142"/>
      <c r="FF169" s="140">
        <v>240000</v>
      </c>
      <c r="FG169" s="141"/>
      <c r="FH169" s="141"/>
      <c r="FI169" s="141"/>
      <c r="FJ169" s="141"/>
      <c r="FK169" s="141"/>
      <c r="FL169" s="141"/>
      <c r="FM169" s="141"/>
      <c r="FN169" s="141"/>
      <c r="FO169" s="141"/>
      <c r="FP169" s="141"/>
      <c r="FQ169" s="141"/>
      <c r="FR169" s="142"/>
      <c r="FS169" s="129"/>
      <c r="FT169" s="130"/>
      <c r="FU169" s="130"/>
      <c r="FV169" s="130"/>
      <c r="FW169" s="130"/>
      <c r="FX169" s="130"/>
      <c r="FY169" s="130"/>
      <c r="FZ169" s="130"/>
      <c r="GA169" s="130"/>
      <c r="GB169" s="130"/>
      <c r="GC169" s="130"/>
      <c r="GD169" s="130"/>
      <c r="GE169" s="131"/>
      <c r="GF169" s="132"/>
      <c r="GG169" s="133"/>
      <c r="GH169" s="133"/>
      <c r="GI169" s="133"/>
      <c r="GJ169" s="133"/>
      <c r="GK169" s="133"/>
      <c r="GL169" s="133"/>
    </row>
    <row r="170" spans="1:194" ht="11.25" customHeight="1">
      <c r="A170" s="134" t="s">
        <v>445</v>
      </c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  <c r="BH170" s="135"/>
      <c r="BI170" s="135"/>
      <c r="BJ170" s="135"/>
      <c r="BK170" s="135"/>
      <c r="BL170" s="135"/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6" t="s">
        <v>452</v>
      </c>
      <c r="BY170" s="137"/>
      <c r="BZ170" s="137"/>
      <c r="CA170" s="137"/>
      <c r="CB170" s="137"/>
      <c r="CC170" s="137"/>
      <c r="CD170" s="137"/>
      <c r="CE170" s="138"/>
      <c r="CF170" s="139" t="s">
        <v>152</v>
      </c>
      <c r="CG170" s="137"/>
      <c r="CH170" s="137"/>
      <c r="CI170" s="137"/>
      <c r="CJ170" s="137"/>
      <c r="CK170" s="137"/>
      <c r="CL170" s="137"/>
      <c r="CM170" s="137"/>
      <c r="CN170" s="137"/>
      <c r="CO170" s="137"/>
      <c r="CP170" s="137"/>
      <c r="CQ170" s="137"/>
      <c r="CR170" s="138"/>
      <c r="CS170" s="139" t="s">
        <v>495</v>
      </c>
      <c r="CT170" s="137"/>
      <c r="CU170" s="137"/>
      <c r="CV170" s="137"/>
      <c r="CW170" s="137"/>
      <c r="CX170" s="137"/>
      <c r="CY170" s="137"/>
      <c r="CZ170" s="137"/>
      <c r="DA170" s="137"/>
      <c r="DB170" s="137"/>
      <c r="DC170" s="137"/>
      <c r="DD170" s="137"/>
      <c r="DE170" s="138"/>
      <c r="DF170" s="139" t="s">
        <v>475</v>
      </c>
      <c r="DG170" s="137"/>
      <c r="DH170" s="137"/>
      <c r="DI170" s="137"/>
      <c r="DJ170" s="137"/>
      <c r="DK170" s="137"/>
      <c r="DL170" s="137"/>
      <c r="DM170" s="137"/>
      <c r="DN170" s="137"/>
      <c r="DO170" s="137"/>
      <c r="DP170" s="137"/>
      <c r="DQ170" s="137"/>
      <c r="DR170" s="138"/>
      <c r="DS170" s="143" t="s">
        <v>496</v>
      </c>
      <c r="DT170" s="144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5"/>
      <c r="EF170" s="140">
        <v>1569190</v>
      </c>
      <c r="EG170" s="141"/>
      <c r="EH170" s="141"/>
      <c r="EI170" s="141"/>
      <c r="EJ170" s="141"/>
      <c r="EK170" s="141"/>
      <c r="EL170" s="141"/>
      <c r="EM170" s="141"/>
      <c r="EN170" s="141"/>
      <c r="EO170" s="141"/>
      <c r="EP170" s="141"/>
      <c r="EQ170" s="141"/>
      <c r="ER170" s="142"/>
      <c r="ES170" s="140">
        <v>1569190</v>
      </c>
      <c r="ET170" s="141"/>
      <c r="EU170" s="141"/>
      <c r="EV170" s="141"/>
      <c r="EW170" s="141"/>
      <c r="EX170" s="141"/>
      <c r="EY170" s="141"/>
      <c r="EZ170" s="141"/>
      <c r="FA170" s="141"/>
      <c r="FB170" s="141"/>
      <c r="FC170" s="141"/>
      <c r="FD170" s="141"/>
      <c r="FE170" s="142"/>
      <c r="FF170" s="140">
        <v>1569190</v>
      </c>
      <c r="FG170" s="141"/>
      <c r="FH170" s="141"/>
      <c r="FI170" s="141"/>
      <c r="FJ170" s="141"/>
      <c r="FK170" s="141"/>
      <c r="FL170" s="141"/>
      <c r="FM170" s="141"/>
      <c r="FN170" s="141"/>
      <c r="FO170" s="141"/>
      <c r="FP170" s="141"/>
      <c r="FQ170" s="141"/>
      <c r="FR170" s="142"/>
      <c r="FS170" s="129"/>
      <c r="FT170" s="130"/>
      <c r="FU170" s="130"/>
      <c r="FV170" s="130"/>
      <c r="FW170" s="130"/>
      <c r="FX170" s="130"/>
      <c r="FY170" s="130"/>
      <c r="FZ170" s="130"/>
      <c r="GA170" s="130"/>
      <c r="GB170" s="130"/>
      <c r="GC170" s="130"/>
      <c r="GD170" s="130"/>
      <c r="GE170" s="131"/>
      <c r="GF170" s="132"/>
      <c r="GG170" s="133"/>
      <c r="GH170" s="133"/>
      <c r="GI170" s="133"/>
      <c r="GJ170" s="133"/>
      <c r="GK170" s="133"/>
      <c r="GL170" s="133"/>
    </row>
    <row r="171" spans="1:194" ht="11.25" customHeight="1" hidden="1">
      <c r="A171" s="134" t="s">
        <v>445</v>
      </c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  <c r="BH171" s="135"/>
      <c r="BI171" s="135"/>
      <c r="BJ171" s="135"/>
      <c r="BK171" s="135"/>
      <c r="BL171" s="135"/>
      <c r="BM171" s="135"/>
      <c r="BN171" s="135"/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6" t="s">
        <v>452</v>
      </c>
      <c r="BY171" s="137"/>
      <c r="BZ171" s="137"/>
      <c r="CA171" s="137"/>
      <c r="CB171" s="137"/>
      <c r="CC171" s="137"/>
      <c r="CD171" s="137"/>
      <c r="CE171" s="138"/>
      <c r="CF171" s="139" t="s">
        <v>152</v>
      </c>
      <c r="CG171" s="137"/>
      <c r="CH171" s="137"/>
      <c r="CI171" s="137"/>
      <c r="CJ171" s="137"/>
      <c r="CK171" s="137"/>
      <c r="CL171" s="137"/>
      <c r="CM171" s="137"/>
      <c r="CN171" s="137"/>
      <c r="CO171" s="137"/>
      <c r="CP171" s="137"/>
      <c r="CQ171" s="137"/>
      <c r="CR171" s="138"/>
      <c r="CS171" s="139" t="s">
        <v>495</v>
      </c>
      <c r="CT171" s="137"/>
      <c r="CU171" s="137"/>
      <c r="CV171" s="137"/>
      <c r="CW171" s="137"/>
      <c r="CX171" s="137"/>
      <c r="CY171" s="137"/>
      <c r="CZ171" s="137"/>
      <c r="DA171" s="137"/>
      <c r="DB171" s="137"/>
      <c r="DC171" s="137"/>
      <c r="DD171" s="137"/>
      <c r="DE171" s="138"/>
      <c r="DF171" s="139" t="s">
        <v>415</v>
      </c>
      <c r="DG171" s="137"/>
      <c r="DH171" s="137"/>
      <c r="DI171" s="137"/>
      <c r="DJ171" s="137"/>
      <c r="DK171" s="137"/>
      <c r="DL171" s="137"/>
      <c r="DM171" s="137"/>
      <c r="DN171" s="137"/>
      <c r="DO171" s="137"/>
      <c r="DP171" s="137"/>
      <c r="DQ171" s="137"/>
      <c r="DR171" s="138"/>
      <c r="DS171" s="143" t="s">
        <v>497</v>
      </c>
      <c r="DT171" s="144"/>
      <c r="DU171" s="144"/>
      <c r="DV171" s="144"/>
      <c r="DW171" s="144"/>
      <c r="DX171" s="144"/>
      <c r="DY171" s="144"/>
      <c r="DZ171" s="144"/>
      <c r="EA171" s="144"/>
      <c r="EB171" s="144"/>
      <c r="EC171" s="144"/>
      <c r="ED171" s="144"/>
      <c r="EE171" s="145"/>
      <c r="EF171" s="140"/>
      <c r="EG171" s="141"/>
      <c r="EH171" s="141"/>
      <c r="EI171" s="141"/>
      <c r="EJ171" s="141"/>
      <c r="EK171" s="141"/>
      <c r="EL171" s="141"/>
      <c r="EM171" s="141"/>
      <c r="EN171" s="141"/>
      <c r="EO171" s="141"/>
      <c r="EP171" s="141"/>
      <c r="EQ171" s="141"/>
      <c r="ER171" s="142"/>
      <c r="ES171" s="140"/>
      <c r="ET171" s="141"/>
      <c r="EU171" s="141"/>
      <c r="EV171" s="141"/>
      <c r="EW171" s="141"/>
      <c r="EX171" s="141"/>
      <c r="EY171" s="141"/>
      <c r="EZ171" s="141"/>
      <c r="FA171" s="141"/>
      <c r="FB171" s="141"/>
      <c r="FC171" s="141"/>
      <c r="FD171" s="141"/>
      <c r="FE171" s="142"/>
      <c r="FF171" s="140"/>
      <c r="FG171" s="141"/>
      <c r="FH171" s="141"/>
      <c r="FI171" s="141"/>
      <c r="FJ171" s="141"/>
      <c r="FK171" s="141"/>
      <c r="FL171" s="141"/>
      <c r="FM171" s="141"/>
      <c r="FN171" s="141"/>
      <c r="FO171" s="141"/>
      <c r="FP171" s="141"/>
      <c r="FQ171" s="141"/>
      <c r="FR171" s="142"/>
      <c r="FS171" s="129"/>
      <c r="FT171" s="130"/>
      <c r="FU171" s="130"/>
      <c r="FV171" s="130"/>
      <c r="FW171" s="130"/>
      <c r="FX171" s="130"/>
      <c r="FY171" s="130"/>
      <c r="FZ171" s="130"/>
      <c r="GA171" s="130"/>
      <c r="GB171" s="130"/>
      <c r="GC171" s="130"/>
      <c r="GD171" s="130"/>
      <c r="GE171" s="131"/>
      <c r="GF171" s="132"/>
      <c r="GG171" s="133"/>
      <c r="GH171" s="133"/>
      <c r="GI171" s="133"/>
      <c r="GJ171" s="133"/>
      <c r="GK171" s="133"/>
      <c r="GL171" s="133"/>
    </row>
    <row r="172" spans="1:194" ht="11.25" customHeight="1" hidden="1">
      <c r="A172" s="134" t="s">
        <v>445</v>
      </c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  <c r="BM172" s="135"/>
      <c r="BN172" s="135"/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6" t="s">
        <v>452</v>
      </c>
      <c r="BY172" s="137"/>
      <c r="BZ172" s="137"/>
      <c r="CA172" s="137"/>
      <c r="CB172" s="137"/>
      <c r="CC172" s="137"/>
      <c r="CD172" s="137"/>
      <c r="CE172" s="138"/>
      <c r="CF172" s="139" t="s">
        <v>152</v>
      </c>
      <c r="CG172" s="137"/>
      <c r="CH172" s="137"/>
      <c r="CI172" s="137"/>
      <c r="CJ172" s="137"/>
      <c r="CK172" s="137"/>
      <c r="CL172" s="137"/>
      <c r="CM172" s="137"/>
      <c r="CN172" s="137"/>
      <c r="CO172" s="137"/>
      <c r="CP172" s="137"/>
      <c r="CQ172" s="137"/>
      <c r="CR172" s="138"/>
      <c r="CS172" s="139" t="s">
        <v>495</v>
      </c>
      <c r="CT172" s="137"/>
      <c r="CU172" s="137"/>
      <c r="CV172" s="137"/>
      <c r="CW172" s="137"/>
      <c r="CX172" s="137"/>
      <c r="CY172" s="137"/>
      <c r="CZ172" s="137"/>
      <c r="DA172" s="137"/>
      <c r="DB172" s="137"/>
      <c r="DC172" s="137"/>
      <c r="DD172" s="137"/>
      <c r="DE172" s="138"/>
      <c r="DF172" s="139"/>
      <c r="DG172" s="137"/>
      <c r="DH172" s="137"/>
      <c r="DI172" s="137"/>
      <c r="DJ172" s="137"/>
      <c r="DK172" s="137"/>
      <c r="DL172" s="137"/>
      <c r="DM172" s="137"/>
      <c r="DN172" s="137"/>
      <c r="DO172" s="137"/>
      <c r="DP172" s="137"/>
      <c r="DQ172" s="137"/>
      <c r="DR172" s="138"/>
      <c r="DS172" s="143"/>
      <c r="DT172" s="144"/>
      <c r="DU172" s="144"/>
      <c r="DV172" s="144"/>
      <c r="DW172" s="144"/>
      <c r="DX172" s="144"/>
      <c r="DY172" s="144"/>
      <c r="DZ172" s="144"/>
      <c r="EA172" s="144"/>
      <c r="EB172" s="144"/>
      <c r="EC172" s="144"/>
      <c r="ED172" s="144"/>
      <c r="EE172" s="145"/>
      <c r="EF172" s="140"/>
      <c r="EG172" s="141"/>
      <c r="EH172" s="141"/>
      <c r="EI172" s="141"/>
      <c r="EJ172" s="141"/>
      <c r="EK172" s="141"/>
      <c r="EL172" s="141"/>
      <c r="EM172" s="141"/>
      <c r="EN172" s="141"/>
      <c r="EO172" s="141"/>
      <c r="EP172" s="141"/>
      <c r="EQ172" s="141"/>
      <c r="ER172" s="142"/>
      <c r="ES172" s="140"/>
      <c r="ET172" s="141"/>
      <c r="EU172" s="141"/>
      <c r="EV172" s="141"/>
      <c r="EW172" s="141"/>
      <c r="EX172" s="141"/>
      <c r="EY172" s="141"/>
      <c r="EZ172" s="141"/>
      <c r="FA172" s="141"/>
      <c r="FB172" s="141"/>
      <c r="FC172" s="141"/>
      <c r="FD172" s="141"/>
      <c r="FE172" s="142"/>
      <c r="FF172" s="140"/>
      <c r="FG172" s="141"/>
      <c r="FH172" s="141"/>
      <c r="FI172" s="141"/>
      <c r="FJ172" s="141"/>
      <c r="FK172" s="141"/>
      <c r="FL172" s="141"/>
      <c r="FM172" s="141"/>
      <c r="FN172" s="141"/>
      <c r="FO172" s="141"/>
      <c r="FP172" s="141"/>
      <c r="FQ172" s="141"/>
      <c r="FR172" s="142"/>
      <c r="FS172" s="129"/>
      <c r="FT172" s="130"/>
      <c r="FU172" s="130"/>
      <c r="FV172" s="130"/>
      <c r="FW172" s="130"/>
      <c r="FX172" s="130"/>
      <c r="FY172" s="130"/>
      <c r="FZ172" s="130"/>
      <c r="GA172" s="130"/>
      <c r="GB172" s="130"/>
      <c r="GC172" s="130"/>
      <c r="GD172" s="130"/>
      <c r="GE172" s="131"/>
      <c r="GF172" s="132"/>
      <c r="GG172" s="133"/>
      <c r="GH172" s="133"/>
      <c r="GI172" s="133"/>
      <c r="GJ172" s="133"/>
      <c r="GK172" s="133"/>
      <c r="GL172" s="133"/>
    </row>
    <row r="173" spans="1:194" ht="11.25" customHeight="1">
      <c r="A173" s="134" t="s">
        <v>445</v>
      </c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6" t="s">
        <v>452</v>
      </c>
      <c r="BY173" s="137"/>
      <c r="BZ173" s="137"/>
      <c r="CA173" s="137"/>
      <c r="CB173" s="137"/>
      <c r="CC173" s="137"/>
      <c r="CD173" s="137"/>
      <c r="CE173" s="138"/>
      <c r="CF173" s="139" t="s">
        <v>152</v>
      </c>
      <c r="CG173" s="137"/>
      <c r="CH173" s="137"/>
      <c r="CI173" s="137"/>
      <c r="CJ173" s="137"/>
      <c r="CK173" s="137"/>
      <c r="CL173" s="137"/>
      <c r="CM173" s="137"/>
      <c r="CN173" s="137"/>
      <c r="CO173" s="137"/>
      <c r="CP173" s="137"/>
      <c r="CQ173" s="137"/>
      <c r="CR173" s="138"/>
      <c r="CS173" s="139" t="s">
        <v>495</v>
      </c>
      <c r="CT173" s="137"/>
      <c r="CU173" s="137"/>
      <c r="CV173" s="137"/>
      <c r="CW173" s="137"/>
      <c r="CX173" s="137"/>
      <c r="CY173" s="137"/>
      <c r="CZ173" s="137"/>
      <c r="DA173" s="137"/>
      <c r="DB173" s="137"/>
      <c r="DC173" s="137"/>
      <c r="DD173" s="137"/>
      <c r="DE173" s="138"/>
      <c r="DF173" s="139" t="s">
        <v>41</v>
      </c>
      <c r="DG173" s="137"/>
      <c r="DH173" s="137"/>
      <c r="DI173" s="137"/>
      <c r="DJ173" s="137"/>
      <c r="DK173" s="137"/>
      <c r="DL173" s="137"/>
      <c r="DM173" s="137"/>
      <c r="DN173" s="137"/>
      <c r="DO173" s="137"/>
      <c r="DP173" s="137"/>
      <c r="DQ173" s="137"/>
      <c r="DR173" s="138"/>
      <c r="DS173" s="143" t="s">
        <v>581</v>
      </c>
      <c r="DT173" s="144"/>
      <c r="DU173" s="144"/>
      <c r="DV173" s="144"/>
      <c r="DW173" s="144"/>
      <c r="DX173" s="144"/>
      <c r="DY173" s="144"/>
      <c r="DZ173" s="144"/>
      <c r="EA173" s="144"/>
      <c r="EB173" s="144"/>
      <c r="EC173" s="144"/>
      <c r="ED173" s="144"/>
      <c r="EE173" s="145"/>
      <c r="EF173" s="140">
        <f>225000+720</f>
        <v>225720</v>
      </c>
      <c r="EG173" s="141"/>
      <c r="EH173" s="141"/>
      <c r="EI173" s="141"/>
      <c r="EJ173" s="141"/>
      <c r="EK173" s="141"/>
      <c r="EL173" s="141"/>
      <c r="EM173" s="141"/>
      <c r="EN173" s="141"/>
      <c r="EO173" s="141"/>
      <c r="EP173" s="141"/>
      <c r="EQ173" s="141"/>
      <c r="ER173" s="142"/>
      <c r="ES173" s="140">
        <v>225000</v>
      </c>
      <c r="ET173" s="141"/>
      <c r="EU173" s="141"/>
      <c r="EV173" s="141"/>
      <c r="EW173" s="141"/>
      <c r="EX173" s="141"/>
      <c r="EY173" s="141"/>
      <c r="EZ173" s="141"/>
      <c r="FA173" s="141"/>
      <c r="FB173" s="141"/>
      <c r="FC173" s="141"/>
      <c r="FD173" s="141"/>
      <c r="FE173" s="142"/>
      <c r="FF173" s="140">
        <v>225000</v>
      </c>
      <c r="FG173" s="141"/>
      <c r="FH173" s="141"/>
      <c r="FI173" s="141"/>
      <c r="FJ173" s="141"/>
      <c r="FK173" s="141"/>
      <c r="FL173" s="141"/>
      <c r="FM173" s="141"/>
      <c r="FN173" s="141"/>
      <c r="FO173" s="141"/>
      <c r="FP173" s="141"/>
      <c r="FQ173" s="141"/>
      <c r="FR173" s="142"/>
      <c r="FS173" s="129"/>
      <c r="FT173" s="130"/>
      <c r="FU173" s="130"/>
      <c r="FV173" s="130"/>
      <c r="FW173" s="130"/>
      <c r="FX173" s="130"/>
      <c r="FY173" s="130"/>
      <c r="FZ173" s="130"/>
      <c r="GA173" s="130"/>
      <c r="GB173" s="130"/>
      <c r="GC173" s="130"/>
      <c r="GD173" s="130"/>
      <c r="GE173" s="131"/>
      <c r="GF173" s="132"/>
      <c r="GG173" s="133"/>
      <c r="GH173" s="133"/>
      <c r="GI173" s="133"/>
      <c r="GJ173" s="133"/>
      <c r="GK173" s="133"/>
      <c r="GL173" s="133"/>
    </row>
    <row r="174" spans="1:194" ht="11.25" customHeight="1">
      <c r="A174" s="134" t="s">
        <v>445</v>
      </c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5"/>
      <c r="BL174" s="135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6" t="s">
        <v>452</v>
      </c>
      <c r="BY174" s="137"/>
      <c r="BZ174" s="137"/>
      <c r="CA174" s="137"/>
      <c r="CB174" s="137"/>
      <c r="CC174" s="137"/>
      <c r="CD174" s="137"/>
      <c r="CE174" s="138"/>
      <c r="CF174" s="139" t="s">
        <v>152</v>
      </c>
      <c r="CG174" s="137"/>
      <c r="CH174" s="137"/>
      <c r="CI174" s="137"/>
      <c r="CJ174" s="137"/>
      <c r="CK174" s="137"/>
      <c r="CL174" s="137"/>
      <c r="CM174" s="137"/>
      <c r="CN174" s="137"/>
      <c r="CO174" s="137"/>
      <c r="CP174" s="137"/>
      <c r="CQ174" s="137"/>
      <c r="CR174" s="138"/>
      <c r="CS174" s="139" t="s">
        <v>495</v>
      </c>
      <c r="CT174" s="137"/>
      <c r="CU174" s="137"/>
      <c r="CV174" s="137"/>
      <c r="CW174" s="137"/>
      <c r="CX174" s="137"/>
      <c r="CY174" s="137"/>
      <c r="CZ174" s="137"/>
      <c r="DA174" s="137"/>
      <c r="DB174" s="137"/>
      <c r="DC174" s="137"/>
      <c r="DD174" s="137"/>
      <c r="DE174" s="138"/>
      <c r="DF174" s="139" t="s">
        <v>41</v>
      </c>
      <c r="DG174" s="137"/>
      <c r="DH174" s="137"/>
      <c r="DI174" s="137"/>
      <c r="DJ174" s="137"/>
      <c r="DK174" s="137"/>
      <c r="DL174" s="137"/>
      <c r="DM174" s="137"/>
      <c r="DN174" s="137"/>
      <c r="DO174" s="137"/>
      <c r="DP174" s="137"/>
      <c r="DQ174" s="137"/>
      <c r="DR174" s="138"/>
      <c r="DS174" s="143" t="s">
        <v>497</v>
      </c>
      <c r="DT174" s="144"/>
      <c r="DU174" s="144"/>
      <c r="DV174" s="144"/>
      <c r="DW174" s="144"/>
      <c r="DX174" s="144"/>
      <c r="DY174" s="144"/>
      <c r="DZ174" s="144"/>
      <c r="EA174" s="144"/>
      <c r="EB174" s="144"/>
      <c r="EC174" s="144"/>
      <c r="ED174" s="144"/>
      <c r="EE174" s="145"/>
      <c r="EF174" s="140">
        <f>3891.78+90</f>
        <v>3981.78</v>
      </c>
      <c r="EG174" s="141"/>
      <c r="EH174" s="141"/>
      <c r="EI174" s="141"/>
      <c r="EJ174" s="141"/>
      <c r="EK174" s="141"/>
      <c r="EL174" s="141"/>
      <c r="EM174" s="141"/>
      <c r="EN174" s="141"/>
      <c r="EO174" s="141"/>
      <c r="EP174" s="141"/>
      <c r="EQ174" s="141"/>
      <c r="ER174" s="142"/>
      <c r="ES174" s="140">
        <v>0</v>
      </c>
      <c r="ET174" s="141"/>
      <c r="EU174" s="141"/>
      <c r="EV174" s="141"/>
      <c r="EW174" s="141"/>
      <c r="EX174" s="141"/>
      <c r="EY174" s="141"/>
      <c r="EZ174" s="141"/>
      <c r="FA174" s="141"/>
      <c r="FB174" s="141"/>
      <c r="FC174" s="141"/>
      <c r="FD174" s="141"/>
      <c r="FE174" s="142"/>
      <c r="FF174" s="140">
        <v>0</v>
      </c>
      <c r="FG174" s="141"/>
      <c r="FH174" s="141"/>
      <c r="FI174" s="141"/>
      <c r="FJ174" s="141"/>
      <c r="FK174" s="141"/>
      <c r="FL174" s="141"/>
      <c r="FM174" s="141"/>
      <c r="FN174" s="141"/>
      <c r="FO174" s="141"/>
      <c r="FP174" s="141"/>
      <c r="FQ174" s="141"/>
      <c r="FR174" s="142"/>
      <c r="FS174" s="129"/>
      <c r="FT174" s="130"/>
      <c r="FU174" s="130"/>
      <c r="FV174" s="130"/>
      <c r="FW174" s="130"/>
      <c r="FX174" s="130"/>
      <c r="FY174" s="130"/>
      <c r="FZ174" s="130"/>
      <c r="GA174" s="130"/>
      <c r="GB174" s="130"/>
      <c r="GC174" s="130"/>
      <c r="GD174" s="130"/>
      <c r="GE174" s="131"/>
      <c r="GF174" s="132"/>
      <c r="GG174" s="133"/>
      <c r="GH174" s="133"/>
      <c r="GI174" s="133"/>
      <c r="GJ174" s="133"/>
      <c r="GK174" s="133"/>
      <c r="GL174" s="133"/>
    </row>
    <row r="175" spans="1:194" ht="11.25" customHeight="1" hidden="1">
      <c r="A175" s="134" t="s">
        <v>154</v>
      </c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6" t="s">
        <v>155</v>
      </c>
      <c r="BY175" s="137"/>
      <c r="BZ175" s="137"/>
      <c r="CA175" s="137"/>
      <c r="CB175" s="137"/>
      <c r="CC175" s="137"/>
      <c r="CD175" s="137"/>
      <c r="CE175" s="138"/>
      <c r="CF175" s="139" t="s">
        <v>156</v>
      </c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8"/>
      <c r="CS175" s="139"/>
      <c r="CT175" s="137"/>
      <c r="CU175" s="137"/>
      <c r="CV175" s="137"/>
      <c r="CW175" s="137"/>
      <c r="CX175" s="137"/>
      <c r="CY175" s="137"/>
      <c r="CZ175" s="137"/>
      <c r="DA175" s="137"/>
      <c r="DB175" s="137"/>
      <c r="DC175" s="137"/>
      <c r="DD175" s="137"/>
      <c r="DE175" s="138"/>
      <c r="DF175" s="139"/>
      <c r="DG175" s="137"/>
      <c r="DH175" s="137"/>
      <c r="DI175" s="137"/>
      <c r="DJ175" s="137"/>
      <c r="DK175" s="137"/>
      <c r="DL175" s="137"/>
      <c r="DM175" s="137"/>
      <c r="DN175" s="137"/>
      <c r="DO175" s="137"/>
      <c r="DP175" s="137"/>
      <c r="DQ175" s="137"/>
      <c r="DR175" s="138"/>
      <c r="DS175" s="143"/>
      <c r="DT175" s="144"/>
      <c r="DU175" s="144"/>
      <c r="DV175" s="144"/>
      <c r="DW175" s="144"/>
      <c r="DX175" s="144"/>
      <c r="DY175" s="144"/>
      <c r="DZ175" s="144"/>
      <c r="EA175" s="144"/>
      <c r="EB175" s="144"/>
      <c r="EC175" s="144"/>
      <c r="ED175" s="144"/>
      <c r="EE175" s="145"/>
      <c r="EF175" s="140"/>
      <c r="EG175" s="141"/>
      <c r="EH175" s="141"/>
      <c r="EI175" s="141"/>
      <c r="EJ175" s="141"/>
      <c r="EK175" s="141"/>
      <c r="EL175" s="141"/>
      <c r="EM175" s="141"/>
      <c r="EN175" s="141"/>
      <c r="EO175" s="141"/>
      <c r="EP175" s="141"/>
      <c r="EQ175" s="141"/>
      <c r="ER175" s="142"/>
      <c r="ES175" s="140"/>
      <c r="ET175" s="141"/>
      <c r="EU175" s="141"/>
      <c r="EV175" s="141"/>
      <c r="EW175" s="141"/>
      <c r="EX175" s="141"/>
      <c r="EY175" s="141"/>
      <c r="EZ175" s="141"/>
      <c r="FA175" s="141"/>
      <c r="FB175" s="141"/>
      <c r="FC175" s="141"/>
      <c r="FD175" s="141"/>
      <c r="FE175" s="142"/>
      <c r="FF175" s="140"/>
      <c r="FG175" s="141"/>
      <c r="FH175" s="141"/>
      <c r="FI175" s="141"/>
      <c r="FJ175" s="141"/>
      <c r="FK175" s="141"/>
      <c r="FL175" s="141"/>
      <c r="FM175" s="141"/>
      <c r="FN175" s="141"/>
      <c r="FO175" s="141"/>
      <c r="FP175" s="141"/>
      <c r="FQ175" s="141"/>
      <c r="FR175" s="142"/>
      <c r="FS175" s="129"/>
      <c r="FT175" s="130"/>
      <c r="FU175" s="130"/>
      <c r="FV175" s="130"/>
      <c r="FW175" s="130"/>
      <c r="FX175" s="130"/>
      <c r="FY175" s="130"/>
      <c r="FZ175" s="130"/>
      <c r="GA175" s="130"/>
      <c r="GB175" s="130"/>
      <c r="GC175" s="130"/>
      <c r="GD175" s="130"/>
      <c r="GE175" s="131"/>
      <c r="GF175" s="132"/>
      <c r="GG175" s="133"/>
      <c r="GH175" s="133"/>
      <c r="GI175" s="133"/>
      <c r="GJ175" s="133"/>
      <c r="GK175" s="133"/>
      <c r="GL175" s="133"/>
    </row>
    <row r="176" spans="1:194" ht="33.75" customHeight="1" hidden="1">
      <c r="A176" s="309" t="s">
        <v>157</v>
      </c>
      <c r="B176" s="310"/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/>
      <c r="Y176" s="310"/>
      <c r="Z176" s="310"/>
      <c r="AA176" s="310"/>
      <c r="AB176" s="310"/>
      <c r="AC176" s="310"/>
      <c r="AD176" s="310"/>
      <c r="AE176" s="310"/>
      <c r="AF176" s="310"/>
      <c r="AG176" s="310"/>
      <c r="AH176" s="310"/>
      <c r="AI176" s="310"/>
      <c r="AJ176" s="310"/>
      <c r="AK176" s="310"/>
      <c r="AL176" s="310"/>
      <c r="AM176" s="310"/>
      <c r="AN176" s="310"/>
      <c r="AO176" s="310"/>
      <c r="AP176" s="310"/>
      <c r="AQ176" s="310"/>
      <c r="AR176" s="310"/>
      <c r="AS176" s="310"/>
      <c r="AT176" s="310"/>
      <c r="AU176" s="310"/>
      <c r="AV176" s="310"/>
      <c r="AW176" s="310"/>
      <c r="AX176" s="310"/>
      <c r="AY176" s="310"/>
      <c r="AZ176" s="310"/>
      <c r="BA176" s="310"/>
      <c r="BB176" s="310"/>
      <c r="BC176" s="310"/>
      <c r="BD176" s="310"/>
      <c r="BE176" s="310"/>
      <c r="BF176" s="310"/>
      <c r="BG176" s="310"/>
      <c r="BH176" s="310"/>
      <c r="BI176" s="310"/>
      <c r="BJ176" s="310"/>
      <c r="BK176" s="310"/>
      <c r="BL176" s="310"/>
      <c r="BM176" s="310"/>
      <c r="BN176" s="310"/>
      <c r="BO176" s="310"/>
      <c r="BP176" s="310"/>
      <c r="BQ176" s="310"/>
      <c r="BR176" s="310"/>
      <c r="BS176" s="310"/>
      <c r="BT176" s="310"/>
      <c r="BU176" s="310"/>
      <c r="BV176" s="310"/>
      <c r="BW176" s="310"/>
      <c r="BX176" s="136" t="s">
        <v>158</v>
      </c>
      <c r="BY176" s="137"/>
      <c r="BZ176" s="137"/>
      <c r="CA176" s="137"/>
      <c r="CB176" s="137"/>
      <c r="CC176" s="137"/>
      <c r="CD176" s="137"/>
      <c r="CE176" s="138"/>
      <c r="CF176" s="139" t="s">
        <v>159</v>
      </c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37"/>
      <c r="CQ176" s="137"/>
      <c r="CR176" s="138"/>
      <c r="CS176" s="139"/>
      <c r="CT176" s="137"/>
      <c r="CU176" s="137"/>
      <c r="CV176" s="137"/>
      <c r="CW176" s="137"/>
      <c r="CX176" s="137"/>
      <c r="CY176" s="137"/>
      <c r="CZ176" s="137"/>
      <c r="DA176" s="137"/>
      <c r="DB176" s="137"/>
      <c r="DC176" s="137"/>
      <c r="DD176" s="137"/>
      <c r="DE176" s="138"/>
      <c r="DF176" s="139"/>
      <c r="DG176" s="137"/>
      <c r="DH176" s="137"/>
      <c r="DI176" s="137"/>
      <c r="DJ176" s="137"/>
      <c r="DK176" s="137"/>
      <c r="DL176" s="137"/>
      <c r="DM176" s="137"/>
      <c r="DN176" s="137"/>
      <c r="DO176" s="137"/>
      <c r="DP176" s="137"/>
      <c r="DQ176" s="137"/>
      <c r="DR176" s="138"/>
      <c r="DS176" s="143"/>
      <c r="DT176" s="144"/>
      <c r="DU176" s="144"/>
      <c r="DV176" s="144"/>
      <c r="DW176" s="144"/>
      <c r="DX176" s="144"/>
      <c r="DY176" s="144"/>
      <c r="DZ176" s="144"/>
      <c r="EA176" s="144"/>
      <c r="EB176" s="144"/>
      <c r="EC176" s="144"/>
      <c r="ED176" s="144"/>
      <c r="EE176" s="145"/>
      <c r="EF176" s="140"/>
      <c r="EG176" s="141"/>
      <c r="EH176" s="141"/>
      <c r="EI176" s="141"/>
      <c r="EJ176" s="141"/>
      <c r="EK176" s="141"/>
      <c r="EL176" s="141"/>
      <c r="EM176" s="141"/>
      <c r="EN176" s="141"/>
      <c r="EO176" s="141"/>
      <c r="EP176" s="141"/>
      <c r="EQ176" s="141"/>
      <c r="ER176" s="142"/>
      <c r="ES176" s="140"/>
      <c r="ET176" s="141"/>
      <c r="EU176" s="141"/>
      <c r="EV176" s="141"/>
      <c r="EW176" s="141"/>
      <c r="EX176" s="141"/>
      <c r="EY176" s="141"/>
      <c r="EZ176" s="141"/>
      <c r="FA176" s="141"/>
      <c r="FB176" s="141"/>
      <c r="FC176" s="141"/>
      <c r="FD176" s="141"/>
      <c r="FE176" s="142"/>
      <c r="FF176" s="140"/>
      <c r="FG176" s="141"/>
      <c r="FH176" s="141"/>
      <c r="FI176" s="141"/>
      <c r="FJ176" s="141"/>
      <c r="FK176" s="141"/>
      <c r="FL176" s="141"/>
      <c r="FM176" s="141"/>
      <c r="FN176" s="141"/>
      <c r="FO176" s="141"/>
      <c r="FP176" s="141"/>
      <c r="FQ176" s="141"/>
      <c r="FR176" s="142"/>
      <c r="FS176" s="129"/>
      <c r="FT176" s="130"/>
      <c r="FU176" s="130"/>
      <c r="FV176" s="130"/>
      <c r="FW176" s="130"/>
      <c r="FX176" s="130"/>
      <c r="FY176" s="130"/>
      <c r="FZ176" s="130"/>
      <c r="GA176" s="130"/>
      <c r="GB176" s="130"/>
      <c r="GC176" s="130"/>
      <c r="GD176" s="130"/>
      <c r="GE176" s="131"/>
      <c r="GF176" s="132"/>
      <c r="GG176" s="133"/>
      <c r="GH176" s="133"/>
      <c r="GI176" s="133"/>
      <c r="GJ176" s="133"/>
      <c r="GK176" s="133"/>
      <c r="GL176" s="133"/>
    </row>
    <row r="177" spans="1:194" ht="22.5" customHeight="1" hidden="1">
      <c r="A177" s="309" t="s">
        <v>160</v>
      </c>
      <c r="B177" s="310"/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  <c r="S177" s="310"/>
      <c r="T177" s="310"/>
      <c r="U177" s="310"/>
      <c r="V177" s="310"/>
      <c r="W177" s="310"/>
      <c r="X177" s="310"/>
      <c r="Y177" s="310"/>
      <c r="Z177" s="310"/>
      <c r="AA177" s="310"/>
      <c r="AB177" s="310"/>
      <c r="AC177" s="310"/>
      <c r="AD177" s="310"/>
      <c r="AE177" s="310"/>
      <c r="AF177" s="310"/>
      <c r="AG177" s="310"/>
      <c r="AH177" s="310"/>
      <c r="AI177" s="310"/>
      <c r="AJ177" s="310"/>
      <c r="AK177" s="310"/>
      <c r="AL177" s="310"/>
      <c r="AM177" s="310"/>
      <c r="AN177" s="310"/>
      <c r="AO177" s="310"/>
      <c r="AP177" s="310"/>
      <c r="AQ177" s="310"/>
      <c r="AR177" s="310"/>
      <c r="AS177" s="310"/>
      <c r="AT177" s="310"/>
      <c r="AU177" s="310"/>
      <c r="AV177" s="310"/>
      <c r="AW177" s="310"/>
      <c r="AX177" s="310"/>
      <c r="AY177" s="310"/>
      <c r="AZ177" s="310"/>
      <c r="BA177" s="310"/>
      <c r="BB177" s="310"/>
      <c r="BC177" s="310"/>
      <c r="BD177" s="310"/>
      <c r="BE177" s="310"/>
      <c r="BF177" s="310"/>
      <c r="BG177" s="310"/>
      <c r="BH177" s="310"/>
      <c r="BI177" s="310"/>
      <c r="BJ177" s="310"/>
      <c r="BK177" s="310"/>
      <c r="BL177" s="310"/>
      <c r="BM177" s="310"/>
      <c r="BN177" s="310"/>
      <c r="BO177" s="310"/>
      <c r="BP177" s="310"/>
      <c r="BQ177" s="310"/>
      <c r="BR177" s="310"/>
      <c r="BS177" s="310"/>
      <c r="BT177" s="310"/>
      <c r="BU177" s="310"/>
      <c r="BV177" s="310"/>
      <c r="BW177" s="310"/>
      <c r="BX177" s="136" t="s">
        <v>161</v>
      </c>
      <c r="BY177" s="137"/>
      <c r="BZ177" s="137"/>
      <c r="CA177" s="137"/>
      <c r="CB177" s="137"/>
      <c r="CC177" s="137"/>
      <c r="CD177" s="137"/>
      <c r="CE177" s="138"/>
      <c r="CF177" s="139" t="s">
        <v>162</v>
      </c>
      <c r="CG177" s="137"/>
      <c r="CH177" s="137"/>
      <c r="CI177" s="137"/>
      <c r="CJ177" s="137"/>
      <c r="CK177" s="137"/>
      <c r="CL177" s="137"/>
      <c r="CM177" s="137"/>
      <c r="CN177" s="137"/>
      <c r="CO177" s="137"/>
      <c r="CP177" s="137"/>
      <c r="CQ177" s="137"/>
      <c r="CR177" s="138"/>
      <c r="CS177" s="139"/>
      <c r="CT177" s="137"/>
      <c r="CU177" s="137"/>
      <c r="CV177" s="137"/>
      <c r="CW177" s="137"/>
      <c r="CX177" s="137"/>
      <c r="CY177" s="137"/>
      <c r="CZ177" s="137"/>
      <c r="DA177" s="137"/>
      <c r="DB177" s="137"/>
      <c r="DC177" s="137"/>
      <c r="DD177" s="137"/>
      <c r="DE177" s="138"/>
      <c r="DF177" s="139"/>
      <c r="DG177" s="137"/>
      <c r="DH177" s="137"/>
      <c r="DI177" s="137"/>
      <c r="DJ177" s="137"/>
      <c r="DK177" s="137"/>
      <c r="DL177" s="137"/>
      <c r="DM177" s="137"/>
      <c r="DN177" s="137"/>
      <c r="DO177" s="137"/>
      <c r="DP177" s="137"/>
      <c r="DQ177" s="137"/>
      <c r="DR177" s="138"/>
      <c r="DS177" s="143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5"/>
      <c r="EF177" s="140"/>
      <c r="EG177" s="141"/>
      <c r="EH177" s="141"/>
      <c r="EI177" s="141"/>
      <c r="EJ177" s="141"/>
      <c r="EK177" s="141"/>
      <c r="EL177" s="141"/>
      <c r="EM177" s="141"/>
      <c r="EN177" s="141"/>
      <c r="EO177" s="141"/>
      <c r="EP177" s="141"/>
      <c r="EQ177" s="141"/>
      <c r="ER177" s="142"/>
      <c r="ES177" s="140"/>
      <c r="ET177" s="141"/>
      <c r="EU177" s="141"/>
      <c r="EV177" s="141"/>
      <c r="EW177" s="141"/>
      <c r="EX177" s="141"/>
      <c r="EY177" s="141"/>
      <c r="EZ177" s="141"/>
      <c r="FA177" s="141"/>
      <c r="FB177" s="141"/>
      <c r="FC177" s="141"/>
      <c r="FD177" s="141"/>
      <c r="FE177" s="142"/>
      <c r="FF177" s="140"/>
      <c r="FG177" s="141"/>
      <c r="FH177" s="141"/>
      <c r="FI177" s="141"/>
      <c r="FJ177" s="141"/>
      <c r="FK177" s="141"/>
      <c r="FL177" s="141"/>
      <c r="FM177" s="141"/>
      <c r="FN177" s="141"/>
      <c r="FO177" s="141"/>
      <c r="FP177" s="141"/>
      <c r="FQ177" s="141"/>
      <c r="FR177" s="142"/>
      <c r="FS177" s="129"/>
      <c r="FT177" s="130"/>
      <c r="FU177" s="130"/>
      <c r="FV177" s="130"/>
      <c r="FW177" s="130"/>
      <c r="FX177" s="130"/>
      <c r="FY177" s="130"/>
      <c r="FZ177" s="130"/>
      <c r="GA177" s="130"/>
      <c r="GB177" s="130"/>
      <c r="GC177" s="130"/>
      <c r="GD177" s="130"/>
      <c r="GE177" s="131"/>
      <c r="GF177" s="132"/>
      <c r="GG177" s="133"/>
      <c r="GH177" s="133"/>
      <c r="GI177" s="133"/>
      <c r="GJ177" s="133"/>
      <c r="GK177" s="133"/>
      <c r="GL177" s="133"/>
    </row>
    <row r="178" spans="1:194" ht="12.75" customHeight="1">
      <c r="A178" s="236" t="s">
        <v>676</v>
      </c>
      <c r="B178" s="237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  <c r="BB178" s="237"/>
      <c r="BC178" s="237"/>
      <c r="BD178" s="237"/>
      <c r="BE178" s="237"/>
      <c r="BF178" s="237"/>
      <c r="BG178" s="237"/>
      <c r="BH178" s="237"/>
      <c r="BI178" s="237"/>
      <c r="BJ178" s="237"/>
      <c r="BK178" s="237"/>
      <c r="BL178" s="237"/>
      <c r="BM178" s="237"/>
      <c r="BN178" s="237"/>
      <c r="BO178" s="237"/>
      <c r="BP178" s="237"/>
      <c r="BQ178" s="237"/>
      <c r="BR178" s="237"/>
      <c r="BS178" s="237"/>
      <c r="BT178" s="237"/>
      <c r="BU178" s="237"/>
      <c r="BV178" s="237"/>
      <c r="BW178" s="237"/>
      <c r="BX178" s="238" t="s">
        <v>163</v>
      </c>
      <c r="BY178" s="239"/>
      <c r="BZ178" s="239"/>
      <c r="CA178" s="239"/>
      <c r="CB178" s="239"/>
      <c r="CC178" s="239"/>
      <c r="CD178" s="239"/>
      <c r="CE178" s="240"/>
      <c r="CF178" s="241" t="s">
        <v>164</v>
      </c>
      <c r="CG178" s="239"/>
      <c r="CH178" s="239"/>
      <c r="CI178" s="239"/>
      <c r="CJ178" s="239"/>
      <c r="CK178" s="239"/>
      <c r="CL178" s="239"/>
      <c r="CM178" s="239"/>
      <c r="CN178" s="239"/>
      <c r="CO178" s="239"/>
      <c r="CP178" s="239"/>
      <c r="CQ178" s="239"/>
      <c r="CR178" s="240"/>
      <c r="CS178" s="139"/>
      <c r="CT178" s="137"/>
      <c r="CU178" s="137"/>
      <c r="CV178" s="137"/>
      <c r="CW178" s="137"/>
      <c r="CX178" s="137"/>
      <c r="CY178" s="137"/>
      <c r="CZ178" s="137"/>
      <c r="DA178" s="137"/>
      <c r="DB178" s="137"/>
      <c r="DC178" s="137"/>
      <c r="DD178" s="137"/>
      <c r="DE178" s="138"/>
      <c r="DF178" s="139"/>
      <c r="DG178" s="137"/>
      <c r="DH178" s="137"/>
      <c r="DI178" s="137"/>
      <c r="DJ178" s="137"/>
      <c r="DK178" s="137"/>
      <c r="DL178" s="137"/>
      <c r="DM178" s="137"/>
      <c r="DN178" s="137"/>
      <c r="DO178" s="137"/>
      <c r="DP178" s="137"/>
      <c r="DQ178" s="137"/>
      <c r="DR178" s="138"/>
      <c r="DS178" s="143"/>
      <c r="DT178" s="144"/>
      <c r="DU178" s="144"/>
      <c r="DV178" s="144"/>
      <c r="DW178" s="144"/>
      <c r="DX178" s="144"/>
      <c r="DY178" s="144"/>
      <c r="DZ178" s="144"/>
      <c r="EA178" s="144"/>
      <c r="EB178" s="144"/>
      <c r="EC178" s="144"/>
      <c r="ED178" s="144"/>
      <c r="EE178" s="145"/>
      <c r="EF178" s="140"/>
      <c r="EG178" s="141"/>
      <c r="EH178" s="141"/>
      <c r="EI178" s="141"/>
      <c r="EJ178" s="141"/>
      <c r="EK178" s="141"/>
      <c r="EL178" s="141"/>
      <c r="EM178" s="141"/>
      <c r="EN178" s="141"/>
      <c r="EO178" s="141"/>
      <c r="EP178" s="141"/>
      <c r="EQ178" s="141"/>
      <c r="ER178" s="142"/>
      <c r="ES178" s="140"/>
      <c r="ET178" s="141"/>
      <c r="EU178" s="141"/>
      <c r="EV178" s="141"/>
      <c r="EW178" s="141"/>
      <c r="EX178" s="141"/>
      <c r="EY178" s="141"/>
      <c r="EZ178" s="141"/>
      <c r="FA178" s="141"/>
      <c r="FB178" s="141"/>
      <c r="FC178" s="141"/>
      <c r="FD178" s="141"/>
      <c r="FE178" s="142"/>
      <c r="FF178" s="140"/>
      <c r="FG178" s="141"/>
      <c r="FH178" s="141"/>
      <c r="FI178" s="141"/>
      <c r="FJ178" s="141"/>
      <c r="FK178" s="141"/>
      <c r="FL178" s="141"/>
      <c r="FM178" s="141"/>
      <c r="FN178" s="141"/>
      <c r="FO178" s="141"/>
      <c r="FP178" s="141"/>
      <c r="FQ178" s="141"/>
      <c r="FR178" s="142"/>
      <c r="FS178" s="129" t="s">
        <v>41</v>
      </c>
      <c r="FT178" s="130"/>
      <c r="FU178" s="130"/>
      <c r="FV178" s="130"/>
      <c r="FW178" s="130"/>
      <c r="FX178" s="130"/>
      <c r="FY178" s="130"/>
      <c r="FZ178" s="130"/>
      <c r="GA178" s="130"/>
      <c r="GB178" s="130"/>
      <c r="GC178" s="130"/>
      <c r="GD178" s="130"/>
      <c r="GE178" s="131"/>
      <c r="GF178" s="132"/>
      <c r="GG178" s="133"/>
      <c r="GH178" s="133"/>
      <c r="GI178" s="133"/>
      <c r="GJ178" s="133"/>
      <c r="GK178" s="133"/>
      <c r="GL178" s="133"/>
    </row>
    <row r="179" spans="1:194" ht="22.5" customHeight="1">
      <c r="A179" s="292" t="s">
        <v>677</v>
      </c>
      <c r="B179" s="293"/>
      <c r="C179" s="293"/>
      <c r="D179" s="293"/>
      <c r="E179" s="293"/>
      <c r="F179" s="293"/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  <c r="X179" s="293"/>
      <c r="Y179" s="293"/>
      <c r="Z179" s="293"/>
      <c r="AA179" s="293"/>
      <c r="AB179" s="293"/>
      <c r="AC179" s="293"/>
      <c r="AD179" s="293"/>
      <c r="AE179" s="293"/>
      <c r="AF179" s="293"/>
      <c r="AG179" s="293"/>
      <c r="AH179" s="293"/>
      <c r="AI179" s="293"/>
      <c r="AJ179" s="293"/>
      <c r="AK179" s="293"/>
      <c r="AL179" s="293"/>
      <c r="AM179" s="293"/>
      <c r="AN179" s="293"/>
      <c r="AO179" s="293"/>
      <c r="AP179" s="293"/>
      <c r="AQ179" s="293"/>
      <c r="AR179" s="293"/>
      <c r="AS179" s="293"/>
      <c r="AT179" s="293"/>
      <c r="AU179" s="293"/>
      <c r="AV179" s="293"/>
      <c r="AW179" s="293"/>
      <c r="AX179" s="293"/>
      <c r="AY179" s="293"/>
      <c r="AZ179" s="293"/>
      <c r="BA179" s="293"/>
      <c r="BB179" s="293"/>
      <c r="BC179" s="293"/>
      <c r="BD179" s="293"/>
      <c r="BE179" s="293"/>
      <c r="BF179" s="293"/>
      <c r="BG179" s="293"/>
      <c r="BH179" s="293"/>
      <c r="BI179" s="293"/>
      <c r="BJ179" s="293"/>
      <c r="BK179" s="293"/>
      <c r="BL179" s="293"/>
      <c r="BM179" s="293"/>
      <c r="BN179" s="293"/>
      <c r="BO179" s="293"/>
      <c r="BP179" s="293"/>
      <c r="BQ179" s="293"/>
      <c r="BR179" s="293"/>
      <c r="BS179" s="293"/>
      <c r="BT179" s="293"/>
      <c r="BU179" s="293"/>
      <c r="BV179" s="293"/>
      <c r="BW179" s="293"/>
      <c r="BX179" s="136" t="s">
        <v>165</v>
      </c>
      <c r="BY179" s="137"/>
      <c r="BZ179" s="137"/>
      <c r="CA179" s="137"/>
      <c r="CB179" s="137"/>
      <c r="CC179" s="137"/>
      <c r="CD179" s="137"/>
      <c r="CE179" s="138"/>
      <c r="CF179" s="139"/>
      <c r="CG179" s="137"/>
      <c r="CH179" s="137"/>
      <c r="CI179" s="137"/>
      <c r="CJ179" s="137"/>
      <c r="CK179" s="137"/>
      <c r="CL179" s="137"/>
      <c r="CM179" s="137"/>
      <c r="CN179" s="137"/>
      <c r="CO179" s="137"/>
      <c r="CP179" s="137"/>
      <c r="CQ179" s="137"/>
      <c r="CR179" s="138"/>
      <c r="CS179" s="139"/>
      <c r="CT179" s="137"/>
      <c r="CU179" s="137"/>
      <c r="CV179" s="137"/>
      <c r="CW179" s="137"/>
      <c r="CX179" s="137"/>
      <c r="CY179" s="137"/>
      <c r="CZ179" s="137"/>
      <c r="DA179" s="137"/>
      <c r="DB179" s="137"/>
      <c r="DC179" s="137"/>
      <c r="DD179" s="137"/>
      <c r="DE179" s="138"/>
      <c r="DF179" s="139"/>
      <c r="DG179" s="137"/>
      <c r="DH179" s="137"/>
      <c r="DI179" s="137"/>
      <c r="DJ179" s="137"/>
      <c r="DK179" s="137"/>
      <c r="DL179" s="137"/>
      <c r="DM179" s="137"/>
      <c r="DN179" s="137"/>
      <c r="DO179" s="137"/>
      <c r="DP179" s="137"/>
      <c r="DQ179" s="137"/>
      <c r="DR179" s="138"/>
      <c r="DS179" s="143"/>
      <c r="DT179" s="144"/>
      <c r="DU179" s="144"/>
      <c r="DV179" s="144"/>
      <c r="DW179" s="144"/>
      <c r="DX179" s="144"/>
      <c r="DY179" s="144"/>
      <c r="DZ179" s="144"/>
      <c r="EA179" s="144"/>
      <c r="EB179" s="144"/>
      <c r="EC179" s="144"/>
      <c r="ED179" s="144"/>
      <c r="EE179" s="145"/>
      <c r="EF179" s="140"/>
      <c r="EG179" s="141"/>
      <c r="EH179" s="141"/>
      <c r="EI179" s="141"/>
      <c r="EJ179" s="141"/>
      <c r="EK179" s="141"/>
      <c r="EL179" s="141"/>
      <c r="EM179" s="141"/>
      <c r="EN179" s="141"/>
      <c r="EO179" s="141"/>
      <c r="EP179" s="141"/>
      <c r="EQ179" s="141"/>
      <c r="ER179" s="142"/>
      <c r="ES179" s="140"/>
      <c r="ET179" s="141"/>
      <c r="EU179" s="141"/>
      <c r="EV179" s="141"/>
      <c r="EW179" s="141"/>
      <c r="EX179" s="141"/>
      <c r="EY179" s="141"/>
      <c r="EZ179" s="141"/>
      <c r="FA179" s="141"/>
      <c r="FB179" s="141"/>
      <c r="FC179" s="141"/>
      <c r="FD179" s="141"/>
      <c r="FE179" s="142"/>
      <c r="FF179" s="140"/>
      <c r="FG179" s="141"/>
      <c r="FH179" s="141"/>
      <c r="FI179" s="141"/>
      <c r="FJ179" s="141"/>
      <c r="FK179" s="141"/>
      <c r="FL179" s="141"/>
      <c r="FM179" s="141"/>
      <c r="FN179" s="141"/>
      <c r="FO179" s="141"/>
      <c r="FP179" s="141"/>
      <c r="FQ179" s="141"/>
      <c r="FR179" s="142"/>
      <c r="FS179" s="129" t="s">
        <v>41</v>
      </c>
      <c r="FT179" s="130"/>
      <c r="FU179" s="130"/>
      <c r="FV179" s="130"/>
      <c r="FW179" s="130"/>
      <c r="FX179" s="130"/>
      <c r="FY179" s="130"/>
      <c r="FZ179" s="130"/>
      <c r="GA179" s="130"/>
      <c r="GB179" s="130"/>
      <c r="GC179" s="130"/>
      <c r="GD179" s="130"/>
      <c r="GE179" s="131"/>
      <c r="GF179" s="132"/>
      <c r="GG179" s="133"/>
      <c r="GH179" s="133"/>
      <c r="GI179" s="133"/>
      <c r="GJ179" s="133"/>
      <c r="GK179" s="133"/>
      <c r="GL179" s="133"/>
    </row>
    <row r="180" spans="1:194" ht="12.75" customHeight="1">
      <c r="A180" s="292" t="s">
        <v>678</v>
      </c>
      <c r="B180" s="293"/>
      <c r="C180" s="293"/>
      <c r="D180" s="293"/>
      <c r="E180" s="293"/>
      <c r="F180" s="293"/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  <c r="X180" s="293"/>
      <c r="Y180" s="293"/>
      <c r="Z180" s="293"/>
      <c r="AA180" s="293"/>
      <c r="AB180" s="293"/>
      <c r="AC180" s="293"/>
      <c r="AD180" s="293"/>
      <c r="AE180" s="293"/>
      <c r="AF180" s="293"/>
      <c r="AG180" s="293"/>
      <c r="AH180" s="293"/>
      <c r="AI180" s="293"/>
      <c r="AJ180" s="293"/>
      <c r="AK180" s="293"/>
      <c r="AL180" s="293"/>
      <c r="AM180" s="293"/>
      <c r="AN180" s="293"/>
      <c r="AO180" s="293"/>
      <c r="AP180" s="293"/>
      <c r="AQ180" s="293"/>
      <c r="AR180" s="293"/>
      <c r="AS180" s="293"/>
      <c r="AT180" s="293"/>
      <c r="AU180" s="293"/>
      <c r="AV180" s="293"/>
      <c r="AW180" s="293"/>
      <c r="AX180" s="293"/>
      <c r="AY180" s="293"/>
      <c r="AZ180" s="293"/>
      <c r="BA180" s="293"/>
      <c r="BB180" s="293"/>
      <c r="BC180" s="293"/>
      <c r="BD180" s="293"/>
      <c r="BE180" s="293"/>
      <c r="BF180" s="293"/>
      <c r="BG180" s="293"/>
      <c r="BH180" s="293"/>
      <c r="BI180" s="293"/>
      <c r="BJ180" s="293"/>
      <c r="BK180" s="293"/>
      <c r="BL180" s="293"/>
      <c r="BM180" s="293"/>
      <c r="BN180" s="293"/>
      <c r="BO180" s="293"/>
      <c r="BP180" s="293"/>
      <c r="BQ180" s="293"/>
      <c r="BR180" s="293"/>
      <c r="BS180" s="293"/>
      <c r="BT180" s="293"/>
      <c r="BU180" s="293"/>
      <c r="BV180" s="293"/>
      <c r="BW180" s="293"/>
      <c r="BX180" s="136" t="s">
        <v>166</v>
      </c>
      <c r="BY180" s="137"/>
      <c r="BZ180" s="137"/>
      <c r="CA180" s="137"/>
      <c r="CB180" s="137"/>
      <c r="CC180" s="137"/>
      <c r="CD180" s="137"/>
      <c r="CE180" s="138"/>
      <c r="CF180" s="139"/>
      <c r="CG180" s="137"/>
      <c r="CH180" s="137"/>
      <c r="CI180" s="137"/>
      <c r="CJ180" s="137"/>
      <c r="CK180" s="137"/>
      <c r="CL180" s="137"/>
      <c r="CM180" s="137"/>
      <c r="CN180" s="137"/>
      <c r="CO180" s="137"/>
      <c r="CP180" s="137"/>
      <c r="CQ180" s="137"/>
      <c r="CR180" s="138"/>
      <c r="CS180" s="139"/>
      <c r="CT180" s="137"/>
      <c r="CU180" s="137"/>
      <c r="CV180" s="137"/>
      <c r="CW180" s="137"/>
      <c r="CX180" s="137"/>
      <c r="CY180" s="137"/>
      <c r="CZ180" s="137"/>
      <c r="DA180" s="137"/>
      <c r="DB180" s="137"/>
      <c r="DC180" s="137"/>
      <c r="DD180" s="137"/>
      <c r="DE180" s="138"/>
      <c r="DF180" s="139"/>
      <c r="DG180" s="137"/>
      <c r="DH180" s="137"/>
      <c r="DI180" s="137"/>
      <c r="DJ180" s="137"/>
      <c r="DK180" s="137"/>
      <c r="DL180" s="137"/>
      <c r="DM180" s="137"/>
      <c r="DN180" s="137"/>
      <c r="DO180" s="137"/>
      <c r="DP180" s="137"/>
      <c r="DQ180" s="137"/>
      <c r="DR180" s="138"/>
      <c r="DS180" s="143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5"/>
      <c r="EF180" s="140"/>
      <c r="EG180" s="141"/>
      <c r="EH180" s="141"/>
      <c r="EI180" s="141"/>
      <c r="EJ180" s="141"/>
      <c r="EK180" s="141"/>
      <c r="EL180" s="141"/>
      <c r="EM180" s="141"/>
      <c r="EN180" s="141"/>
      <c r="EO180" s="141"/>
      <c r="EP180" s="141"/>
      <c r="EQ180" s="141"/>
      <c r="ER180" s="142"/>
      <c r="ES180" s="140"/>
      <c r="ET180" s="141"/>
      <c r="EU180" s="141"/>
      <c r="EV180" s="141"/>
      <c r="EW180" s="141"/>
      <c r="EX180" s="141"/>
      <c r="EY180" s="141"/>
      <c r="EZ180" s="141"/>
      <c r="FA180" s="141"/>
      <c r="FB180" s="141"/>
      <c r="FC180" s="141"/>
      <c r="FD180" s="141"/>
      <c r="FE180" s="142"/>
      <c r="FF180" s="140"/>
      <c r="FG180" s="141"/>
      <c r="FH180" s="141"/>
      <c r="FI180" s="141"/>
      <c r="FJ180" s="141"/>
      <c r="FK180" s="141"/>
      <c r="FL180" s="141"/>
      <c r="FM180" s="141"/>
      <c r="FN180" s="141"/>
      <c r="FO180" s="141"/>
      <c r="FP180" s="141"/>
      <c r="FQ180" s="141"/>
      <c r="FR180" s="142"/>
      <c r="FS180" s="129" t="s">
        <v>41</v>
      </c>
      <c r="FT180" s="130"/>
      <c r="FU180" s="130"/>
      <c r="FV180" s="130"/>
      <c r="FW180" s="130"/>
      <c r="FX180" s="130"/>
      <c r="FY180" s="130"/>
      <c r="FZ180" s="130"/>
      <c r="GA180" s="130"/>
      <c r="GB180" s="130"/>
      <c r="GC180" s="130"/>
      <c r="GD180" s="130"/>
      <c r="GE180" s="131"/>
      <c r="GF180" s="132"/>
      <c r="GG180" s="133"/>
      <c r="GH180" s="133"/>
      <c r="GI180" s="133"/>
      <c r="GJ180" s="133"/>
      <c r="GK180" s="133"/>
      <c r="GL180" s="133"/>
    </row>
    <row r="181" spans="1:194" ht="12.75" customHeight="1">
      <c r="A181" s="292" t="s">
        <v>679</v>
      </c>
      <c r="B181" s="293"/>
      <c r="C181" s="293"/>
      <c r="D181" s="293"/>
      <c r="E181" s="293"/>
      <c r="F181" s="293"/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  <c r="X181" s="293"/>
      <c r="Y181" s="293"/>
      <c r="Z181" s="293"/>
      <c r="AA181" s="293"/>
      <c r="AB181" s="293"/>
      <c r="AC181" s="293"/>
      <c r="AD181" s="293"/>
      <c r="AE181" s="293"/>
      <c r="AF181" s="293"/>
      <c r="AG181" s="293"/>
      <c r="AH181" s="293"/>
      <c r="AI181" s="293"/>
      <c r="AJ181" s="293"/>
      <c r="AK181" s="293"/>
      <c r="AL181" s="293"/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  <c r="AX181" s="293"/>
      <c r="AY181" s="293"/>
      <c r="AZ181" s="293"/>
      <c r="BA181" s="293"/>
      <c r="BB181" s="293"/>
      <c r="BC181" s="293"/>
      <c r="BD181" s="293"/>
      <c r="BE181" s="293"/>
      <c r="BF181" s="293"/>
      <c r="BG181" s="293"/>
      <c r="BH181" s="293"/>
      <c r="BI181" s="293"/>
      <c r="BJ181" s="293"/>
      <c r="BK181" s="293"/>
      <c r="BL181" s="293"/>
      <c r="BM181" s="293"/>
      <c r="BN181" s="293"/>
      <c r="BO181" s="293"/>
      <c r="BP181" s="293"/>
      <c r="BQ181" s="293"/>
      <c r="BR181" s="293"/>
      <c r="BS181" s="293"/>
      <c r="BT181" s="293"/>
      <c r="BU181" s="293"/>
      <c r="BV181" s="293"/>
      <c r="BW181" s="293"/>
      <c r="BX181" s="136" t="s">
        <v>167</v>
      </c>
      <c r="BY181" s="137"/>
      <c r="BZ181" s="137"/>
      <c r="CA181" s="137"/>
      <c r="CB181" s="137"/>
      <c r="CC181" s="137"/>
      <c r="CD181" s="137"/>
      <c r="CE181" s="138"/>
      <c r="CF181" s="139"/>
      <c r="CG181" s="137"/>
      <c r="CH181" s="137"/>
      <c r="CI181" s="137"/>
      <c r="CJ181" s="137"/>
      <c r="CK181" s="137"/>
      <c r="CL181" s="137"/>
      <c r="CM181" s="137"/>
      <c r="CN181" s="137"/>
      <c r="CO181" s="137"/>
      <c r="CP181" s="137"/>
      <c r="CQ181" s="137"/>
      <c r="CR181" s="138"/>
      <c r="CS181" s="139"/>
      <c r="CT181" s="137"/>
      <c r="CU181" s="137"/>
      <c r="CV181" s="137"/>
      <c r="CW181" s="137"/>
      <c r="CX181" s="137"/>
      <c r="CY181" s="137"/>
      <c r="CZ181" s="137"/>
      <c r="DA181" s="137"/>
      <c r="DB181" s="137"/>
      <c r="DC181" s="137"/>
      <c r="DD181" s="137"/>
      <c r="DE181" s="138"/>
      <c r="DF181" s="139"/>
      <c r="DG181" s="137"/>
      <c r="DH181" s="137"/>
      <c r="DI181" s="137"/>
      <c r="DJ181" s="137"/>
      <c r="DK181" s="137"/>
      <c r="DL181" s="137"/>
      <c r="DM181" s="137"/>
      <c r="DN181" s="137"/>
      <c r="DO181" s="137"/>
      <c r="DP181" s="137"/>
      <c r="DQ181" s="137"/>
      <c r="DR181" s="138"/>
      <c r="DS181" s="143"/>
      <c r="DT181" s="144"/>
      <c r="DU181" s="144"/>
      <c r="DV181" s="144"/>
      <c r="DW181" s="144"/>
      <c r="DX181" s="144"/>
      <c r="DY181" s="144"/>
      <c r="DZ181" s="144"/>
      <c r="EA181" s="144"/>
      <c r="EB181" s="144"/>
      <c r="EC181" s="144"/>
      <c r="ED181" s="144"/>
      <c r="EE181" s="145"/>
      <c r="EF181" s="140"/>
      <c r="EG181" s="141"/>
      <c r="EH181" s="141"/>
      <c r="EI181" s="141"/>
      <c r="EJ181" s="141"/>
      <c r="EK181" s="141"/>
      <c r="EL181" s="141"/>
      <c r="EM181" s="141"/>
      <c r="EN181" s="141"/>
      <c r="EO181" s="141"/>
      <c r="EP181" s="141"/>
      <c r="EQ181" s="141"/>
      <c r="ER181" s="142"/>
      <c r="ES181" s="140"/>
      <c r="ET181" s="141"/>
      <c r="EU181" s="141"/>
      <c r="EV181" s="141"/>
      <c r="EW181" s="141"/>
      <c r="EX181" s="141"/>
      <c r="EY181" s="141"/>
      <c r="EZ181" s="141"/>
      <c r="FA181" s="141"/>
      <c r="FB181" s="141"/>
      <c r="FC181" s="141"/>
      <c r="FD181" s="141"/>
      <c r="FE181" s="142"/>
      <c r="FF181" s="140"/>
      <c r="FG181" s="141"/>
      <c r="FH181" s="141"/>
      <c r="FI181" s="141"/>
      <c r="FJ181" s="141"/>
      <c r="FK181" s="141"/>
      <c r="FL181" s="141"/>
      <c r="FM181" s="141"/>
      <c r="FN181" s="141"/>
      <c r="FO181" s="141"/>
      <c r="FP181" s="141"/>
      <c r="FQ181" s="141"/>
      <c r="FR181" s="142"/>
      <c r="FS181" s="129" t="s">
        <v>41</v>
      </c>
      <c r="FT181" s="130"/>
      <c r="FU181" s="130"/>
      <c r="FV181" s="130"/>
      <c r="FW181" s="130"/>
      <c r="FX181" s="130"/>
      <c r="FY181" s="130"/>
      <c r="FZ181" s="130"/>
      <c r="GA181" s="130"/>
      <c r="GB181" s="130"/>
      <c r="GC181" s="130"/>
      <c r="GD181" s="130"/>
      <c r="GE181" s="131"/>
      <c r="GF181" s="132"/>
      <c r="GG181" s="133"/>
      <c r="GH181" s="133"/>
      <c r="GI181" s="133"/>
      <c r="GJ181" s="133"/>
      <c r="GK181" s="133"/>
      <c r="GL181" s="133"/>
    </row>
    <row r="182" spans="1:194" ht="12.75" customHeight="1">
      <c r="A182" s="236" t="s">
        <v>680</v>
      </c>
      <c r="B182" s="237"/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237"/>
      <c r="AV182" s="237"/>
      <c r="AW182" s="237"/>
      <c r="AX182" s="237"/>
      <c r="AY182" s="237"/>
      <c r="AZ182" s="237"/>
      <c r="BA182" s="237"/>
      <c r="BB182" s="237"/>
      <c r="BC182" s="237"/>
      <c r="BD182" s="237"/>
      <c r="BE182" s="237"/>
      <c r="BF182" s="237"/>
      <c r="BG182" s="237"/>
      <c r="BH182" s="237"/>
      <c r="BI182" s="237"/>
      <c r="BJ182" s="237"/>
      <c r="BK182" s="237"/>
      <c r="BL182" s="237"/>
      <c r="BM182" s="237"/>
      <c r="BN182" s="237"/>
      <c r="BO182" s="237"/>
      <c r="BP182" s="237"/>
      <c r="BQ182" s="237"/>
      <c r="BR182" s="237"/>
      <c r="BS182" s="237"/>
      <c r="BT182" s="237"/>
      <c r="BU182" s="237"/>
      <c r="BV182" s="237"/>
      <c r="BW182" s="237"/>
      <c r="BX182" s="238" t="s">
        <v>168</v>
      </c>
      <c r="BY182" s="239"/>
      <c r="BZ182" s="239"/>
      <c r="CA182" s="239"/>
      <c r="CB182" s="239"/>
      <c r="CC182" s="239"/>
      <c r="CD182" s="239"/>
      <c r="CE182" s="240"/>
      <c r="CF182" s="241" t="s">
        <v>41</v>
      </c>
      <c r="CG182" s="239"/>
      <c r="CH182" s="239"/>
      <c r="CI182" s="239"/>
      <c r="CJ182" s="239"/>
      <c r="CK182" s="239"/>
      <c r="CL182" s="239"/>
      <c r="CM182" s="239"/>
      <c r="CN182" s="239"/>
      <c r="CO182" s="239"/>
      <c r="CP182" s="239"/>
      <c r="CQ182" s="239"/>
      <c r="CR182" s="240"/>
      <c r="CS182" s="139"/>
      <c r="CT182" s="137"/>
      <c r="CU182" s="137"/>
      <c r="CV182" s="137"/>
      <c r="CW182" s="137"/>
      <c r="CX182" s="137"/>
      <c r="CY182" s="137"/>
      <c r="CZ182" s="137"/>
      <c r="DA182" s="137"/>
      <c r="DB182" s="137"/>
      <c r="DC182" s="137"/>
      <c r="DD182" s="137"/>
      <c r="DE182" s="138"/>
      <c r="DF182" s="139"/>
      <c r="DG182" s="137"/>
      <c r="DH182" s="137"/>
      <c r="DI182" s="137"/>
      <c r="DJ182" s="137"/>
      <c r="DK182" s="137"/>
      <c r="DL182" s="137"/>
      <c r="DM182" s="137"/>
      <c r="DN182" s="137"/>
      <c r="DO182" s="137"/>
      <c r="DP182" s="137"/>
      <c r="DQ182" s="137"/>
      <c r="DR182" s="138"/>
      <c r="DS182" s="143"/>
      <c r="DT182" s="144"/>
      <c r="DU182" s="144"/>
      <c r="DV182" s="144"/>
      <c r="DW182" s="144"/>
      <c r="DX182" s="144"/>
      <c r="DY182" s="144"/>
      <c r="DZ182" s="144"/>
      <c r="EA182" s="144"/>
      <c r="EB182" s="144"/>
      <c r="EC182" s="144"/>
      <c r="ED182" s="144"/>
      <c r="EE182" s="145"/>
      <c r="EF182" s="140"/>
      <c r="EG182" s="141"/>
      <c r="EH182" s="141"/>
      <c r="EI182" s="141"/>
      <c r="EJ182" s="141"/>
      <c r="EK182" s="141"/>
      <c r="EL182" s="141"/>
      <c r="EM182" s="141"/>
      <c r="EN182" s="141"/>
      <c r="EO182" s="141"/>
      <c r="EP182" s="141"/>
      <c r="EQ182" s="141"/>
      <c r="ER182" s="142"/>
      <c r="ES182" s="140"/>
      <c r="ET182" s="141"/>
      <c r="EU182" s="141"/>
      <c r="EV182" s="141"/>
      <c r="EW182" s="141"/>
      <c r="EX182" s="141"/>
      <c r="EY182" s="141"/>
      <c r="EZ182" s="141"/>
      <c r="FA182" s="141"/>
      <c r="FB182" s="141"/>
      <c r="FC182" s="141"/>
      <c r="FD182" s="141"/>
      <c r="FE182" s="142"/>
      <c r="FF182" s="140"/>
      <c r="FG182" s="141"/>
      <c r="FH182" s="141"/>
      <c r="FI182" s="141"/>
      <c r="FJ182" s="141"/>
      <c r="FK182" s="141"/>
      <c r="FL182" s="141"/>
      <c r="FM182" s="141"/>
      <c r="FN182" s="141"/>
      <c r="FO182" s="141"/>
      <c r="FP182" s="141"/>
      <c r="FQ182" s="141"/>
      <c r="FR182" s="142"/>
      <c r="FS182" s="129" t="s">
        <v>41</v>
      </c>
      <c r="FT182" s="130"/>
      <c r="FU182" s="130"/>
      <c r="FV182" s="130"/>
      <c r="FW182" s="130"/>
      <c r="FX182" s="130"/>
      <c r="FY182" s="130"/>
      <c r="FZ182" s="130"/>
      <c r="GA182" s="130"/>
      <c r="GB182" s="130"/>
      <c r="GC182" s="130"/>
      <c r="GD182" s="130"/>
      <c r="GE182" s="131"/>
      <c r="GF182" s="132"/>
      <c r="GG182" s="133"/>
      <c r="GH182" s="133"/>
      <c r="GI182" s="133"/>
      <c r="GJ182" s="133"/>
      <c r="GK182" s="133"/>
      <c r="GL182" s="133"/>
    </row>
    <row r="183" spans="1:194" ht="21" customHeight="1">
      <c r="A183" s="292" t="s">
        <v>169</v>
      </c>
      <c r="B183" s="293"/>
      <c r="C183" s="293"/>
      <c r="D183" s="293"/>
      <c r="E183" s="293"/>
      <c r="F183" s="293"/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  <c r="X183" s="293"/>
      <c r="Y183" s="293"/>
      <c r="Z183" s="293"/>
      <c r="AA183" s="293"/>
      <c r="AB183" s="293"/>
      <c r="AC183" s="293"/>
      <c r="AD183" s="293"/>
      <c r="AE183" s="293"/>
      <c r="AF183" s="293"/>
      <c r="AG183" s="293"/>
      <c r="AH183" s="293"/>
      <c r="AI183" s="293"/>
      <c r="AJ183" s="293"/>
      <c r="AK183" s="293"/>
      <c r="AL183" s="293"/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  <c r="AX183" s="293"/>
      <c r="AY183" s="293"/>
      <c r="AZ183" s="293"/>
      <c r="BA183" s="293"/>
      <c r="BB183" s="293"/>
      <c r="BC183" s="293"/>
      <c r="BD183" s="293"/>
      <c r="BE183" s="293"/>
      <c r="BF183" s="293"/>
      <c r="BG183" s="293"/>
      <c r="BH183" s="293"/>
      <c r="BI183" s="293"/>
      <c r="BJ183" s="293"/>
      <c r="BK183" s="293"/>
      <c r="BL183" s="293"/>
      <c r="BM183" s="293"/>
      <c r="BN183" s="293"/>
      <c r="BO183" s="293"/>
      <c r="BP183" s="293"/>
      <c r="BQ183" s="293"/>
      <c r="BR183" s="293"/>
      <c r="BS183" s="293"/>
      <c r="BT183" s="293"/>
      <c r="BU183" s="293"/>
      <c r="BV183" s="293"/>
      <c r="BW183" s="293"/>
      <c r="BX183" s="136" t="s">
        <v>170</v>
      </c>
      <c r="BY183" s="137"/>
      <c r="BZ183" s="137"/>
      <c r="CA183" s="137"/>
      <c r="CB183" s="137"/>
      <c r="CC183" s="137"/>
      <c r="CD183" s="137"/>
      <c r="CE183" s="138"/>
      <c r="CF183" s="139" t="s">
        <v>171</v>
      </c>
      <c r="CG183" s="137"/>
      <c r="CH183" s="137"/>
      <c r="CI183" s="137"/>
      <c r="CJ183" s="137"/>
      <c r="CK183" s="137"/>
      <c r="CL183" s="137"/>
      <c r="CM183" s="137"/>
      <c r="CN183" s="137"/>
      <c r="CO183" s="137"/>
      <c r="CP183" s="137"/>
      <c r="CQ183" s="137"/>
      <c r="CR183" s="138"/>
      <c r="CS183" s="139"/>
      <c r="CT183" s="137"/>
      <c r="CU183" s="137"/>
      <c r="CV183" s="137"/>
      <c r="CW183" s="137"/>
      <c r="CX183" s="137"/>
      <c r="CY183" s="137"/>
      <c r="CZ183" s="137"/>
      <c r="DA183" s="137"/>
      <c r="DB183" s="137"/>
      <c r="DC183" s="137"/>
      <c r="DD183" s="137"/>
      <c r="DE183" s="138"/>
      <c r="DF183" s="139"/>
      <c r="DG183" s="137"/>
      <c r="DH183" s="137"/>
      <c r="DI183" s="137"/>
      <c r="DJ183" s="137"/>
      <c r="DK183" s="137"/>
      <c r="DL183" s="137"/>
      <c r="DM183" s="137"/>
      <c r="DN183" s="137"/>
      <c r="DO183" s="137"/>
      <c r="DP183" s="137"/>
      <c r="DQ183" s="137"/>
      <c r="DR183" s="138"/>
      <c r="DS183" s="143"/>
      <c r="DT183" s="144"/>
      <c r="DU183" s="144"/>
      <c r="DV183" s="144"/>
      <c r="DW183" s="144"/>
      <c r="DX183" s="144"/>
      <c r="DY183" s="144"/>
      <c r="DZ183" s="144"/>
      <c r="EA183" s="144"/>
      <c r="EB183" s="144"/>
      <c r="EC183" s="144"/>
      <c r="ED183" s="144"/>
      <c r="EE183" s="145"/>
      <c r="EF183" s="140"/>
      <c r="EG183" s="141"/>
      <c r="EH183" s="141"/>
      <c r="EI183" s="141"/>
      <c r="EJ183" s="141"/>
      <c r="EK183" s="141"/>
      <c r="EL183" s="141"/>
      <c r="EM183" s="141"/>
      <c r="EN183" s="141"/>
      <c r="EO183" s="141"/>
      <c r="EP183" s="141"/>
      <c r="EQ183" s="141"/>
      <c r="ER183" s="142"/>
      <c r="ES183" s="140"/>
      <c r="ET183" s="141"/>
      <c r="EU183" s="141"/>
      <c r="EV183" s="141"/>
      <c r="EW183" s="141"/>
      <c r="EX183" s="141"/>
      <c r="EY183" s="141"/>
      <c r="EZ183" s="141"/>
      <c r="FA183" s="141"/>
      <c r="FB183" s="141"/>
      <c r="FC183" s="141"/>
      <c r="FD183" s="141"/>
      <c r="FE183" s="142"/>
      <c r="FF183" s="140"/>
      <c r="FG183" s="141"/>
      <c r="FH183" s="141"/>
      <c r="FI183" s="141"/>
      <c r="FJ183" s="141"/>
      <c r="FK183" s="141"/>
      <c r="FL183" s="141"/>
      <c r="FM183" s="141"/>
      <c r="FN183" s="141"/>
      <c r="FO183" s="141"/>
      <c r="FP183" s="141"/>
      <c r="FQ183" s="141"/>
      <c r="FR183" s="142"/>
      <c r="FS183" s="129" t="s">
        <v>41</v>
      </c>
      <c r="FT183" s="130"/>
      <c r="FU183" s="130"/>
      <c r="FV183" s="130"/>
      <c r="FW183" s="130"/>
      <c r="FX183" s="130"/>
      <c r="FY183" s="130"/>
      <c r="FZ183" s="130"/>
      <c r="GA183" s="130"/>
      <c r="GB183" s="130"/>
      <c r="GC183" s="130"/>
      <c r="GD183" s="130"/>
      <c r="GE183" s="131"/>
      <c r="GF183" s="132"/>
      <c r="GG183" s="133"/>
      <c r="GH183" s="133"/>
      <c r="GI183" s="133"/>
      <c r="GJ183" s="133"/>
      <c r="GK183" s="133"/>
      <c r="GL183" s="133"/>
    </row>
    <row r="184" spans="1:194" ht="11.25" customHeight="1" thickBot="1">
      <c r="A184" s="342"/>
      <c r="B184" s="343"/>
      <c r="C184" s="343"/>
      <c r="D184" s="343"/>
      <c r="E184" s="343"/>
      <c r="F184" s="343"/>
      <c r="G184" s="343"/>
      <c r="H184" s="343"/>
      <c r="I184" s="343"/>
      <c r="J184" s="343"/>
      <c r="K184" s="343"/>
      <c r="L184" s="343"/>
      <c r="M184" s="343"/>
      <c r="N184" s="343"/>
      <c r="O184" s="343"/>
      <c r="P184" s="343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43"/>
      <c r="AI184" s="343"/>
      <c r="AJ184" s="343"/>
      <c r="AK184" s="343"/>
      <c r="AL184" s="343"/>
      <c r="AM184" s="343"/>
      <c r="AN184" s="343"/>
      <c r="AO184" s="343"/>
      <c r="AP184" s="343"/>
      <c r="AQ184" s="343"/>
      <c r="AR184" s="343"/>
      <c r="AS184" s="343"/>
      <c r="AT184" s="343"/>
      <c r="AU184" s="343"/>
      <c r="AV184" s="343"/>
      <c r="AW184" s="343"/>
      <c r="AX184" s="343"/>
      <c r="AY184" s="343"/>
      <c r="AZ184" s="343"/>
      <c r="BA184" s="343"/>
      <c r="BB184" s="343"/>
      <c r="BC184" s="343"/>
      <c r="BD184" s="343"/>
      <c r="BE184" s="343"/>
      <c r="BF184" s="343"/>
      <c r="BG184" s="343"/>
      <c r="BH184" s="343"/>
      <c r="BI184" s="343"/>
      <c r="BJ184" s="343"/>
      <c r="BK184" s="343"/>
      <c r="BL184" s="343"/>
      <c r="BM184" s="343"/>
      <c r="BN184" s="343"/>
      <c r="BO184" s="343"/>
      <c r="BP184" s="343"/>
      <c r="BQ184" s="343"/>
      <c r="BR184" s="343"/>
      <c r="BS184" s="343"/>
      <c r="BT184" s="343"/>
      <c r="BU184" s="343"/>
      <c r="BV184" s="343"/>
      <c r="BW184" s="343"/>
      <c r="BX184" s="261"/>
      <c r="BY184" s="262"/>
      <c r="BZ184" s="262"/>
      <c r="CA184" s="262"/>
      <c r="CB184" s="262"/>
      <c r="CC184" s="262"/>
      <c r="CD184" s="262"/>
      <c r="CE184" s="263"/>
      <c r="CF184" s="279"/>
      <c r="CG184" s="262"/>
      <c r="CH184" s="262"/>
      <c r="CI184" s="262"/>
      <c r="CJ184" s="262"/>
      <c r="CK184" s="262"/>
      <c r="CL184" s="262"/>
      <c r="CM184" s="262"/>
      <c r="CN184" s="262"/>
      <c r="CO184" s="262"/>
      <c r="CP184" s="262"/>
      <c r="CQ184" s="262"/>
      <c r="CR184" s="263"/>
      <c r="CS184" s="279"/>
      <c r="CT184" s="262"/>
      <c r="CU184" s="262"/>
      <c r="CV184" s="262"/>
      <c r="CW184" s="262"/>
      <c r="CX184" s="262"/>
      <c r="CY184" s="262"/>
      <c r="CZ184" s="262"/>
      <c r="DA184" s="262"/>
      <c r="DB184" s="262"/>
      <c r="DC184" s="262"/>
      <c r="DD184" s="262"/>
      <c r="DE184" s="263"/>
      <c r="DF184" s="279"/>
      <c r="DG184" s="262"/>
      <c r="DH184" s="262"/>
      <c r="DI184" s="262"/>
      <c r="DJ184" s="262"/>
      <c r="DK184" s="262"/>
      <c r="DL184" s="262"/>
      <c r="DM184" s="262"/>
      <c r="DN184" s="262"/>
      <c r="DO184" s="262"/>
      <c r="DP184" s="262"/>
      <c r="DQ184" s="262"/>
      <c r="DR184" s="263"/>
      <c r="DS184" s="346"/>
      <c r="DT184" s="347"/>
      <c r="DU184" s="347"/>
      <c r="DV184" s="347"/>
      <c r="DW184" s="347"/>
      <c r="DX184" s="347"/>
      <c r="DY184" s="347"/>
      <c r="DZ184" s="347"/>
      <c r="EA184" s="347"/>
      <c r="EB184" s="347"/>
      <c r="EC184" s="347"/>
      <c r="ED184" s="347"/>
      <c r="EE184" s="348"/>
      <c r="EF184" s="251"/>
      <c r="EG184" s="252"/>
      <c r="EH184" s="252"/>
      <c r="EI184" s="252"/>
      <c r="EJ184" s="252"/>
      <c r="EK184" s="252"/>
      <c r="EL184" s="252"/>
      <c r="EM184" s="252"/>
      <c r="EN184" s="252"/>
      <c r="EO184" s="252"/>
      <c r="EP184" s="252"/>
      <c r="EQ184" s="252"/>
      <c r="ER184" s="253"/>
      <c r="ES184" s="251"/>
      <c r="ET184" s="252"/>
      <c r="EU184" s="252"/>
      <c r="EV184" s="252"/>
      <c r="EW184" s="252"/>
      <c r="EX184" s="252"/>
      <c r="EY184" s="252"/>
      <c r="EZ184" s="252"/>
      <c r="FA184" s="252"/>
      <c r="FB184" s="252"/>
      <c r="FC184" s="252"/>
      <c r="FD184" s="252"/>
      <c r="FE184" s="253"/>
      <c r="FF184" s="251"/>
      <c r="FG184" s="252"/>
      <c r="FH184" s="252"/>
      <c r="FI184" s="252"/>
      <c r="FJ184" s="252"/>
      <c r="FK184" s="252"/>
      <c r="FL184" s="252"/>
      <c r="FM184" s="252"/>
      <c r="FN184" s="252"/>
      <c r="FO184" s="252"/>
      <c r="FP184" s="252"/>
      <c r="FQ184" s="252"/>
      <c r="FR184" s="253"/>
      <c r="FS184" s="264"/>
      <c r="FT184" s="265"/>
      <c r="FU184" s="265"/>
      <c r="FV184" s="265"/>
      <c r="FW184" s="265"/>
      <c r="FX184" s="265"/>
      <c r="FY184" s="265"/>
      <c r="FZ184" s="265"/>
      <c r="GA184" s="265"/>
      <c r="GB184" s="265"/>
      <c r="GC184" s="265"/>
      <c r="GD184" s="265"/>
      <c r="GE184" s="266"/>
      <c r="GF184" s="132"/>
      <c r="GG184" s="133"/>
      <c r="GH184" s="133"/>
      <c r="GI184" s="133"/>
      <c r="GJ184" s="133"/>
      <c r="GK184" s="133"/>
      <c r="GL184" s="133"/>
    </row>
    <row r="185" spans="188:194" ht="3" customHeight="1">
      <c r="GF185" s="132"/>
      <c r="GG185" s="133"/>
      <c r="GH185" s="133"/>
      <c r="GI185" s="133"/>
      <c r="GJ185" s="133"/>
      <c r="GK185" s="133"/>
      <c r="GL185" s="133"/>
    </row>
    <row r="186" spans="1:194" s="124" customFormat="1" ht="12" customHeight="1">
      <c r="A186" s="113"/>
      <c r="GF186" s="132"/>
      <c r="GG186" s="133"/>
      <c r="GH186" s="133"/>
      <c r="GI186" s="133"/>
      <c r="GJ186" s="133"/>
      <c r="GK186" s="133"/>
      <c r="GL186" s="133"/>
    </row>
    <row r="187" spans="1:194" s="124" customFormat="1" ht="11.25" customHeight="1">
      <c r="A187" s="113"/>
      <c r="GF187" s="132"/>
      <c r="GG187" s="133"/>
      <c r="GH187" s="133"/>
      <c r="GI187" s="133"/>
      <c r="GJ187" s="133"/>
      <c r="GK187" s="133"/>
      <c r="GL187" s="133"/>
    </row>
    <row r="188" spans="1:194" s="124" customFormat="1" ht="11.25" customHeight="1">
      <c r="A188" s="113"/>
      <c r="GF188" s="132"/>
      <c r="GG188" s="133"/>
      <c r="GH188" s="133"/>
      <c r="GI188" s="133"/>
      <c r="GJ188" s="133"/>
      <c r="GK188" s="133"/>
      <c r="GL188" s="133"/>
    </row>
    <row r="189" spans="1:194" s="124" customFormat="1" ht="10.5" customHeight="1">
      <c r="A189" s="113"/>
      <c r="GF189" s="132"/>
      <c r="GG189" s="133"/>
      <c r="GH189" s="133"/>
      <c r="GI189" s="133"/>
      <c r="GJ189" s="133"/>
      <c r="GK189" s="133"/>
      <c r="GL189" s="133"/>
    </row>
    <row r="190" spans="1:194" s="124" customFormat="1" ht="10.5" customHeight="1">
      <c r="A190" s="113"/>
      <c r="GF190" s="132"/>
      <c r="GG190" s="133"/>
      <c r="GH190" s="133"/>
      <c r="GI190" s="133"/>
      <c r="GJ190" s="133"/>
      <c r="GK190" s="133"/>
      <c r="GL190" s="133"/>
    </row>
    <row r="191" spans="1:194" s="124" customFormat="1" ht="10.5" customHeight="1">
      <c r="A191" s="113"/>
      <c r="GF191" s="132"/>
      <c r="GG191" s="133"/>
      <c r="GH191" s="133"/>
      <c r="GI191" s="133"/>
      <c r="GJ191" s="133"/>
      <c r="GK191" s="133"/>
      <c r="GL191" s="133"/>
    </row>
    <row r="192" spans="1:194" s="124" customFormat="1" ht="19.5" customHeight="1">
      <c r="A192" s="341"/>
      <c r="B192" s="341"/>
      <c r="C192" s="341"/>
      <c r="D192" s="341"/>
      <c r="E192" s="341"/>
      <c r="F192" s="341"/>
      <c r="G192" s="341"/>
      <c r="H192" s="34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341"/>
      <c r="T192" s="341"/>
      <c r="U192" s="341"/>
      <c r="V192" s="341"/>
      <c r="W192" s="341"/>
      <c r="X192" s="341"/>
      <c r="Y192" s="341"/>
      <c r="Z192" s="341"/>
      <c r="AA192" s="341"/>
      <c r="AB192" s="341"/>
      <c r="AC192" s="341"/>
      <c r="AD192" s="341"/>
      <c r="AE192" s="341"/>
      <c r="AF192" s="341"/>
      <c r="AG192" s="341"/>
      <c r="AH192" s="341"/>
      <c r="AI192" s="341"/>
      <c r="AJ192" s="341"/>
      <c r="AK192" s="341"/>
      <c r="AL192" s="341"/>
      <c r="AM192" s="341"/>
      <c r="AN192" s="341"/>
      <c r="AO192" s="341"/>
      <c r="AP192" s="341"/>
      <c r="AQ192" s="341"/>
      <c r="AR192" s="341"/>
      <c r="AS192" s="341"/>
      <c r="AT192" s="341"/>
      <c r="AU192" s="341"/>
      <c r="AV192" s="341"/>
      <c r="AW192" s="341"/>
      <c r="AX192" s="341"/>
      <c r="AY192" s="341"/>
      <c r="AZ192" s="341"/>
      <c r="BA192" s="341"/>
      <c r="BB192" s="341"/>
      <c r="BC192" s="341"/>
      <c r="BD192" s="341"/>
      <c r="BE192" s="341"/>
      <c r="BF192" s="341"/>
      <c r="BG192" s="341"/>
      <c r="BH192" s="341"/>
      <c r="BI192" s="341"/>
      <c r="BJ192" s="341"/>
      <c r="BK192" s="341"/>
      <c r="BL192" s="341"/>
      <c r="BM192" s="341"/>
      <c r="BN192" s="341"/>
      <c r="BO192" s="341"/>
      <c r="BP192" s="341"/>
      <c r="BQ192" s="341"/>
      <c r="BR192" s="341"/>
      <c r="BS192" s="341"/>
      <c r="BT192" s="341"/>
      <c r="BU192" s="341"/>
      <c r="BV192" s="341"/>
      <c r="BW192" s="341"/>
      <c r="BX192" s="341"/>
      <c r="BY192" s="341"/>
      <c r="BZ192" s="341"/>
      <c r="CA192" s="341"/>
      <c r="CB192" s="341"/>
      <c r="CC192" s="341"/>
      <c r="CD192" s="341"/>
      <c r="CE192" s="341"/>
      <c r="CF192" s="341"/>
      <c r="CG192" s="341"/>
      <c r="CH192" s="341"/>
      <c r="CI192" s="341"/>
      <c r="CJ192" s="341"/>
      <c r="CK192" s="341"/>
      <c r="CL192" s="341"/>
      <c r="CM192" s="341"/>
      <c r="CN192" s="341"/>
      <c r="CO192" s="341"/>
      <c r="CP192" s="341"/>
      <c r="CQ192" s="341"/>
      <c r="CR192" s="341"/>
      <c r="CS192" s="341"/>
      <c r="CT192" s="341"/>
      <c r="CU192" s="341"/>
      <c r="CV192" s="341"/>
      <c r="CW192" s="341"/>
      <c r="CX192" s="341"/>
      <c r="CY192" s="341"/>
      <c r="CZ192" s="341"/>
      <c r="DA192" s="341"/>
      <c r="DB192" s="341"/>
      <c r="DC192" s="341"/>
      <c r="DD192" s="341"/>
      <c r="DE192" s="341"/>
      <c r="DF192" s="341"/>
      <c r="DG192" s="341"/>
      <c r="DH192" s="341"/>
      <c r="DI192" s="341"/>
      <c r="DJ192" s="341"/>
      <c r="DK192" s="341"/>
      <c r="DL192" s="341"/>
      <c r="DM192" s="341"/>
      <c r="DN192" s="341"/>
      <c r="DO192" s="341"/>
      <c r="DP192" s="341"/>
      <c r="DQ192" s="341"/>
      <c r="DR192" s="341"/>
      <c r="DS192" s="341"/>
      <c r="DT192" s="341"/>
      <c r="DU192" s="341"/>
      <c r="DV192" s="341"/>
      <c r="DW192" s="341"/>
      <c r="DX192" s="341"/>
      <c r="DY192" s="341"/>
      <c r="DZ192" s="341"/>
      <c r="EA192" s="341"/>
      <c r="EB192" s="341"/>
      <c r="EC192" s="341"/>
      <c r="ED192" s="341"/>
      <c r="EE192" s="341"/>
      <c r="EF192" s="341"/>
      <c r="EG192" s="341"/>
      <c r="EH192" s="341"/>
      <c r="EI192" s="341"/>
      <c r="EJ192" s="341"/>
      <c r="EK192" s="341"/>
      <c r="EL192" s="341"/>
      <c r="EM192" s="341"/>
      <c r="EN192" s="341"/>
      <c r="EO192" s="341"/>
      <c r="EP192" s="341"/>
      <c r="EQ192" s="341"/>
      <c r="ER192" s="341"/>
      <c r="ES192" s="341"/>
      <c r="ET192" s="341"/>
      <c r="EU192" s="341"/>
      <c r="EV192" s="341"/>
      <c r="EW192" s="341"/>
      <c r="EX192" s="341"/>
      <c r="EY192" s="341"/>
      <c r="EZ192" s="341"/>
      <c r="FA192" s="341"/>
      <c r="FB192" s="341"/>
      <c r="FC192" s="341"/>
      <c r="FD192" s="341"/>
      <c r="FE192" s="341"/>
      <c r="FF192" s="341"/>
      <c r="FG192" s="341"/>
      <c r="FH192" s="341"/>
      <c r="FI192" s="341"/>
      <c r="FJ192" s="341"/>
      <c r="FK192" s="341"/>
      <c r="FL192" s="341"/>
      <c r="FM192" s="341"/>
      <c r="FN192" s="341"/>
      <c r="FO192" s="341"/>
      <c r="FP192" s="341"/>
      <c r="FQ192" s="341"/>
      <c r="FR192" s="341"/>
      <c r="FS192" s="341"/>
      <c r="FT192" s="341"/>
      <c r="FU192" s="341"/>
      <c r="FV192" s="341"/>
      <c r="FW192" s="341"/>
      <c r="FX192" s="341"/>
      <c r="FY192" s="341"/>
      <c r="FZ192" s="341"/>
      <c r="GA192" s="341"/>
      <c r="GB192" s="341"/>
      <c r="GC192" s="341"/>
      <c r="GD192" s="341"/>
      <c r="GE192" s="341"/>
      <c r="GF192" s="132"/>
      <c r="GG192" s="133"/>
      <c r="GH192" s="133"/>
      <c r="GI192" s="133"/>
      <c r="GJ192" s="133"/>
      <c r="GK192" s="133"/>
      <c r="GL192" s="133"/>
    </row>
    <row r="193" spans="1:194" s="124" customFormat="1" ht="10.5" customHeight="1">
      <c r="A193" s="113"/>
      <c r="GF193" s="132"/>
      <c r="GG193" s="133"/>
      <c r="GH193" s="133"/>
      <c r="GI193" s="133"/>
      <c r="GJ193" s="133"/>
      <c r="GK193" s="133"/>
      <c r="GL193" s="133"/>
    </row>
    <row r="194" spans="1:194" s="124" customFormat="1" ht="23.25" customHeight="1">
      <c r="A194" s="341"/>
      <c r="B194" s="341"/>
      <c r="C194" s="341"/>
      <c r="D194" s="341"/>
      <c r="E194" s="341"/>
      <c r="F194" s="341"/>
      <c r="G194" s="341"/>
      <c r="H194" s="34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341"/>
      <c r="T194" s="341"/>
      <c r="U194" s="341"/>
      <c r="V194" s="341"/>
      <c r="W194" s="341"/>
      <c r="X194" s="341"/>
      <c r="Y194" s="341"/>
      <c r="Z194" s="341"/>
      <c r="AA194" s="341"/>
      <c r="AB194" s="341"/>
      <c r="AC194" s="341"/>
      <c r="AD194" s="341"/>
      <c r="AE194" s="341"/>
      <c r="AF194" s="341"/>
      <c r="AG194" s="341"/>
      <c r="AH194" s="341"/>
      <c r="AI194" s="341"/>
      <c r="AJ194" s="341"/>
      <c r="AK194" s="341"/>
      <c r="AL194" s="341"/>
      <c r="AM194" s="341"/>
      <c r="AN194" s="341"/>
      <c r="AO194" s="341"/>
      <c r="AP194" s="341"/>
      <c r="AQ194" s="341"/>
      <c r="AR194" s="341"/>
      <c r="AS194" s="341"/>
      <c r="AT194" s="341"/>
      <c r="AU194" s="341"/>
      <c r="AV194" s="341"/>
      <c r="AW194" s="341"/>
      <c r="AX194" s="341"/>
      <c r="AY194" s="341"/>
      <c r="AZ194" s="341"/>
      <c r="BA194" s="341"/>
      <c r="BB194" s="341"/>
      <c r="BC194" s="341"/>
      <c r="BD194" s="341"/>
      <c r="BE194" s="341"/>
      <c r="BF194" s="341"/>
      <c r="BG194" s="341"/>
      <c r="BH194" s="341"/>
      <c r="BI194" s="341"/>
      <c r="BJ194" s="341"/>
      <c r="BK194" s="341"/>
      <c r="BL194" s="341"/>
      <c r="BM194" s="341"/>
      <c r="BN194" s="341"/>
      <c r="BO194" s="341"/>
      <c r="BP194" s="341"/>
      <c r="BQ194" s="341"/>
      <c r="BR194" s="341"/>
      <c r="BS194" s="341"/>
      <c r="BT194" s="341"/>
      <c r="BU194" s="341"/>
      <c r="BV194" s="341"/>
      <c r="BW194" s="341"/>
      <c r="BX194" s="341"/>
      <c r="BY194" s="341"/>
      <c r="BZ194" s="341"/>
      <c r="CA194" s="341"/>
      <c r="CB194" s="341"/>
      <c r="CC194" s="341"/>
      <c r="CD194" s="341"/>
      <c r="CE194" s="341"/>
      <c r="CF194" s="341"/>
      <c r="CG194" s="341"/>
      <c r="CH194" s="341"/>
      <c r="CI194" s="341"/>
      <c r="CJ194" s="341"/>
      <c r="CK194" s="341"/>
      <c r="CL194" s="341"/>
      <c r="CM194" s="341"/>
      <c r="CN194" s="341"/>
      <c r="CO194" s="341"/>
      <c r="CP194" s="341"/>
      <c r="CQ194" s="341"/>
      <c r="CR194" s="341"/>
      <c r="CS194" s="341"/>
      <c r="CT194" s="341"/>
      <c r="CU194" s="341"/>
      <c r="CV194" s="341"/>
      <c r="CW194" s="341"/>
      <c r="CX194" s="341"/>
      <c r="CY194" s="341"/>
      <c r="CZ194" s="341"/>
      <c r="DA194" s="341"/>
      <c r="DB194" s="341"/>
      <c r="DC194" s="341"/>
      <c r="DD194" s="341"/>
      <c r="DE194" s="341"/>
      <c r="DF194" s="341"/>
      <c r="DG194" s="341"/>
      <c r="DH194" s="341"/>
      <c r="DI194" s="341"/>
      <c r="DJ194" s="341"/>
      <c r="DK194" s="341"/>
      <c r="DL194" s="341"/>
      <c r="DM194" s="341"/>
      <c r="DN194" s="341"/>
      <c r="DO194" s="341"/>
      <c r="DP194" s="341"/>
      <c r="DQ194" s="341"/>
      <c r="DR194" s="341"/>
      <c r="DS194" s="341"/>
      <c r="DT194" s="341"/>
      <c r="DU194" s="341"/>
      <c r="DV194" s="341"/>
      <c r="DW194" s="341"/>
      <c r="DX194" s="341"/>
      <c r="DY194" s="341"/>
      <c r="DZ194" s="341"/>
      <c r="EA194" s="341"/>
      <c r="EB194" s="341"/>
      <c r="EC194" s="341"/>
      <c r="ED194" s="341"/>
      <c r="EE194" s="341"/>
      <c r="EF194" s="341"/>
      <c r="EG194" s="341"/>
      <c r="EH194" s="341"/>
      <c r="EI194" s="341"/>
      <c r="EJ194" s="341"/>
      <c r="EK194" s="341"/>
      <c r="EL194" s="341"/>
      <c r="EM194" s="341"/>
      <c r="EN194" s="341"/>
      <c r="EO194" s="341"/>
      <c r="EP194" s="341"/>
      <c r="EQ194" s="341"/>
      <c r="ER194" s="341"/>
      <c r="ES194" s="341"/>
      <c r="ET194" s="341"/>
      <c r="EU194" s="341"/>
      <c r="EV194" s="341"/>
      <c r="EW194" s="341"/>
      <c r="EX194" s="341"/>
      <c r="EY194" s="341"/>
      <c r="EZ194" s="341"/>
      <c r="FA194" s="341"/>
      <c r="FB194" s="341"/>
      <c r="FC194" s="341"/>
      <c r="FD194" s="341"/>
      <c r="FE194" s="341"/>
      <c r="FF194" s="341"/>
      <c r="FG194" s="341"/>
      <c r="FH194" s="341"/>
      <c r="FI194" s="341"/>
      <c r="FJ194" s="341"/>
      <c r="FK194" s="341"/>
      <c r="FL194" s="341"/>
      <c r="FM194" s="341"/>
      <c r="FN194" s="341"/>
      <c r="FO194" s="341"/>
      <c r="FP194" s="341"/>
      <c r="FQ194" s="341"/>
      <c r="FR194" s="341"/>
      <c r="FS194" s="341"/>
      <c r="FT194" s="341"/>
      <c r="FU194" s="341"/>
      <c r="FV194" s="341"/>
      <c r="FW194" s="341"/>
      <c r="FX194" s="341"/>
      <c r="FY194" s="341"/>
      <c r="FZ194" s="341"/>
      <c r="GA194" s="341"/>
      <c r="GB194" s="341"/>
      <c r="GC194" s="341"/>
      <c r="GD194" s="341"/>
      <c r="GE194" s="341"/>
      <c r="GF194" s="132"/>
      <c r="GG194" s="133"/>
      <c r="GH194" s="133"/>
      <c r="GI194" s="133"/>
      <c r="GJ194" s="133"/>
      <c r="GK194" s="133"/>
      <c r="GL194" s="133"/>
    </row>
    <row r="195" spans="1:194" s="124" customFormat="1" ht="20.25" customHeight="1">
      <c r="A195" s="341"/>
      <c r="B195" s="341"/>
      <c r="C195" s="341"/>
      <c r="D195" s="341"/>
      <c r="E195" s="341"/>
      <c r="F195" s="341"/>
      <c r="G195" s="341"/>
      <c r="H195" s="34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341"/>
      <c r="T195" s="341"/>
      <c r="U195" s="341"/>
      <c r="V195" s="341"/>
      <c r="W195" s="341"/>
      <c r="X195" s="341"/>
      <c r="Y195" s="341"/>
      <c r="Z195" s="341"/>
      <c r="AA195" s="341"/>
      <c r="AB195" s="341"/>
      <c r="AC195" s="341"/>
      <c r="AD195" s="341"/>
      <c r="AE195" s="341"/>
      <c r="AF195" s="341"/>
      <c r="AG195" s="341"/>
      <c r="AH195" s="341"/>
      <c r="AI195" s="341"/>
      <c r="AJ195" s="341"/>
      <c r="AK195" s="341"/>
      <c r="AL195" s="341"/>
      <c r="AM195" s="341"/>
      <c r="AN195" s="341"/>
      <c r="AO195" s="341"/>
      <c r="AP195" s="341"/>
      <c r="AQ195" s="341"/>
      <c r="AR195" s="341"/>
      <c r="AS195" s="341"/>
      <c r="AT195" s="341"/>
      <c r="AU195" s="341"/>
      <c r="AV195" s="341"/>
      <c r="AW195" s="341"/>
      <c r="AX195" s="341"/>
      <c r="AY195" s="341"/>
      <c r="AZ195" s="341"/>
      <c r="BA195" s="341"/>
      <c r="BB195" s="341"/>
      <c r="BC195" s="341"/>
      <c r="BD195" s="341"/>
      <c r="BE195" s="341"/>
      <c r="BF195" s="341"/>
      <c r="BG195" s="341"/>
      <c r="BH195" s="341"/>
      <c r="BI195" s="341"/>
      <c r="BJ195" s="341"/>
      <c r="BK195" s="341"/>
      <c r="BL195" s="341"/>
      <c r="BM195" s="341"/>
      <c r="BN195" s="341"/>
      <c r="BO195" s="341"/>
      <c r="BP195" s="341"/>
      <c r="BQ195" s="341"/>
      <c r="BR195" s="341"/>
      <c r="BS195" s="341"/>
      <c r="BT195" s="341"/>
      <c r="BU195" s="341"/>
      <c r="BV195" s="341"/>
      <c r="BW195" s="341"/>
      <c r="BX195" s="341"/>
      <c r="BY195" s="341"/>
      <c r="BZ195" s="341"/>
      <c r="CA195" s="341"/>
      <c r="CB195" s="341"/>
      <c r="CC195" s="341"/>
      <c r="CD195" s="341"/>
      <c r="CE195" s="341"/>
      <c r="CF195" s="341"/>
      <c r="CG195" s="341"/>
      <c r="CH195" s="341"/>
      <c r="CI195" s="341"/>
      <c r="CJ195" s="341"/>
      <c r="CK195" s="341"/>
      <c r="CL195" s="341"/>
      <c r="CM195" s="341"/>
      <c r="CN195" s="341"/>
      <c r="CO195" s="341"/>
      <c r="CP195" s="341"/>
      <c r="CQ195" s="341"/>
      <c r="CR195" s="341"/>
      <c r="CS195" s="341"/>
      <c r="CT195" s="341"/>
      <c r="CU195" s="341"/>
      <c r="CV195" s="341"/>
      <c r="CW195" s="341"/>
      <c r="CX195" s="341"/>
      <c r="CY195" s="341"/>
      <c r="CZ195" s="341"/>
      <c r="DA195" s="341"/>
      <c r="DB195" s="341"/>
      <c r="DC195" s="341"/>
      <c r="DD195" s="341"/>
      <c r="DE195" s="341"/>
      <c r="DF195" s="341"/>
      <c r="DG195" s="341"/>
      <c r="DH195" s="341"/>
      <c r="DI195" s="341"/>
      <c r="DJ195" s="341"/>
      <c r="DK195" s="341"/>
      <c r="DL195" s="341"/>
      <c r="DM195" s="341"/>
      <c r="DN195" s="341"/>
      <c r="DO195" s="341"/>
      <c r="DP195" s="341"/>
      <c r="DQ195" s="341"/>
      <c r="DR195" s="341"/>
      <c r="DS195" s="341"/>
      <c r="DT195" s="341"/>
      <c r="DU195" s="341"/>
      <c r="DV195" s="341"/>
      <c r="DW195" s="341"/>
      <c r="DX195" s="341"/>
      <c r="DY195" s="341"/>
      <c r="DZ195" s="341"/>
      <c r="EA195" s="341"/>
      <c r="EB195" s="341"/>
      <c r="EC195" s="341"/>
      <c r="ED195" s="341"/>
      <c r="EE195" s="341"/>
      <c r="EF195" s="341"/>
      <c r="EG195" s="341"/>
      <c r="EH195" s="341"/>
      <c r="EI195" s="341"/>
      <c r="EJ195" s="341"/>
      <c r="EK195" s="341"/>
      <c r="EL195" s="341"/>
      <c r="EM195" s="341"/>
      <c r="EN195" s="341"/>
      <c r="EO195" s="341"/>
      <c r="EP195" s="341"/>
      <c r="EQ195" s="341"/>
      <c r="ER195" s="341"/>
      <c r="ES195" s="341"/>
      <c r="ET195" s="341"/>
      <c r="EU195" s="341"/>
      <c r="EV195" s="341"/>
      <c r="EW195" s="341"/>
      <c r="EX195" s="341"/>
      <c r="EY195" s="341"/>
      <c r="EZ195" s="341"/>
      <c r="FA195" s="341"/>
      <c r="FB195" s="341"/>
      <c r="FC195" s="341"/>
      <c r="FD195" s="341"/>
      <c r="FE195" s="341"/>
      <c r="FF195" s="341"/>
      <c r="FG195" s="341"/>
      <c r="FH195" s="341"/>
      <c r="FI195" s="341"/>
      <c r="FJ195" s="341"/>
      <c r="FK195" s="341"/>
      <c r="FL195" s="341"/>
      <c r="FM195" s="341"/>
      <c r="FN195" s="341"/>
      <c r="FO195" s="341"/>
      <c r="FP195" s="341"/>
      <c r="FQ195" s="341"/>
      <c r="FR195" s="341"/>
      <c r="FS195" s="341"/>
      <c r="FT195" s="341"/>
      <c r="FU195" s="341"/>
      <c r="FV195" s="341"/>
      <c r="FW195" s="341"/>
      <c r="FX195" s="341"/>
      <c r="FY195" s="341"/>
      <c r="FZ195" s="341"/>
      <c r="GA195" s="341"/>
      <c r="GB195" s="341"/>
      <c r="GC195" s="341"/>
      <c r="GD195" s="341"/>
      <c r="GE195" s="341"/>
      <c r="GF195" s="132"/>
      <c r="GG195" s="133"/>
      <c r="GH195" s="133"/>
      <c r="GI195" s="133"/>
      <c r="GJ195" s="133"/>
      <c r="GK195" s="133"/>
      <c r="GL195" s="133"/>
    </row>
    <row r="196" spans="1:194" s="124" customFormat="1" ht="21.75" customHeight="1">
      <c r="A196" s="341"/>
      <c r="B196" s="341"/>
      <c r="C196" s="341"/>
      <c r="D196" s="341"/>
      <c r="E196" s="341"/>
      <c r="F196" s="341"/>
      <c r="G196" s="341"/>
      <c r="H196" s="34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341"/>
      <c r="T196" s="341"/>
      <c r="U196" s="341"/>
      <c r="V196" s="341"/>
      <c r="W196" s="341"/>
      <c r="X196" s="341"/>
      <c r="Y196" s="341"/>
      <c r="Z196" s="341"/>
      <c r="AA196" s="341"/>
      <c r="AB196" s="341"/>
      <c r="AC196" s="341"/>
      <c r="AD196" s="341"/>
      <c r="AE196" s="341"/>
      <c r="AF196" s="341"/>
      <c r="AG196" s="341"/>
      <c r="AH196" s="341"/>
      <c r="AI196" s="341"/>
      <c r="AJ196" s="341"/>
      <c r="AK196" s="341"/>
      <c r="AL196" s="341"/>
      <c r="AM196" s="341"/>
      <c r="AN196" s="341"/>
      <c r="AO196" s="341"/>
      <c r="AP196" s="341"/>
      <c r="AQ196" s="341"/>
      <c r="AR196" s="341"/>
      <c r="AS196" s="341"/>
      <c r="AT196" s="341"/>
      <c r="AU196" s="341"/>
      <c r="AV196" s="341"/>
      <c r="AW196" s="341"/>
      <c r="AX196" s="341"/>
      <c r="AY196" s="341"/>
      <c r="AZ196" s="341"/>
      <c r="BA196" s="341"/>
      <c r="BB196" s="341"/>
      <c r="BC196" s="341"/>
      <c r="BD196" s="341"/>
      <c r="BE196" s="341"/>
      <c r="BF196" s="341"/>
      <c r="BG196" s="341"/>
      <c r="BH196" s="341"/>
      <c r="BI196" s="341"/>
      <c r="BJ196" s="341"/>
      <c r="BK196" s="341"/>
      <c r="BL196" s="341"/>
      <c r="BM196" s="341"/>
      <c r="BN196" s="341"/>
      <c r="BO196" s="341"/>
      <c r="BP196" s="341"/>
      <c r="BQ196" s="341"/>
      <c r="BR196" s="341"/>
      <c r="BS196" s="341"/>
      <c r="BT196" s="341"/>
      <c r="BU196" s="341"/>
      <c r="BV196" s="341"/>
      <c r="BW196" s="341"/>
      <c r="BX196" s="341"/>
      <c r="BY196" s="341"/>
      <c r="BZ196" s="341"/>
      <c r="CA196" s="341"/>
      <c r="CB196" s="341"/>
      <c r="CC196" s="341"/>
      <c r="CD196" s="341"/>
      <c r="CE196" s="341"/>
      <c r="CF196" s="341"/>
      <c r="CG196" s="341"/>
      <c r="CH196" s="341"/>
      <c r="CI196" s="341"/>
      <c r="CJ196" s="341"/>
      <c r="CK196" s="341"/>
      <c r="CL196" s="341"/>
      <c r="CM196" s="341"/>
      <c r="CN196" s="341"/>
      <c r="CO196" s="341"/>
      <c r="CP196" s="341"/>
      <c r="CQ196" s="341"/>
      <c r="CR196" s="341"/>
      <c r="CS196" s="341"/>
      <c r="CT196" s="341"/>
      <c r="CU196" s="341"/>
      <c r="CV196" s="341"/>
      <c r="CW196" s="341"/>
      <c r="CX196" s="341"/>
      <c r="CY196" s="341"/>
      <c r="CZ196" s="341"/>
      <c r="DA196" s="341"/>
      <c r="DB196" s="341"/>
      <c r="DC196" s="341"/>
      <c r="DD196" s="341"/>
      <c r="DE196" s="341"/>
      <c r="DF196" s="341"/>
      <c r="DG196" s="341"/>
      <c r="DH196" s="341"/>
      <c r="DI196" s="341"/>
      <c r="DJ196" s="341"/>
      <c r="DK196" s="341"/>
      <c r="DL196" s="341"/>
      <c r="DM196" s="341"/>
      <c r="DN196" s="341"/>
      <c r="DO196" s="341"/>
      <c r="DP196" s="341"/>
      <c r="DQ196" s="341"/>
      <c r="DR196" s="341"/>
      <c r="DS196" s="341"/>
      <c r="DT196" s="341"/>
      <c r="DU196" s="341"/>
      <c r="DV196" s="341"/>
      <c r="DW196" s="341"/>
      <c r="DX196" s="341"/>
      <c r="DY196" s="341"/>
      <c r="DZ196" s="341"/>
      <c r="EA196" s="341"/>
      <c r="EB196" s="341"/>
      <c r="EC196" s="341"/>
      <c r="ED196" s="341"/>
      <c r="EE196" s="341"/>
      <c r="EF196" s="341"/>
      <c r="EG196" s="341"/>
      <c r="EH196" s="341"/>
      <c r="EI196" s="341"/>
      <c r="EJ196" s="341"/>
      <c r="EK196" s="341"/>
      <c r="EL196" s="341"/>
      <c r="EM196" s="341"/>
      <c r="EN196" s="341"/>
      <c r="EO196" s="341"/>
      <c r="EP196" s="341"/>
      <c r="EQ196" s="341"/>
      <c r="ER196" s="341"/>
      <c r="ES196" s="341"/>
      <c r="ET196" s="341"/>
      <c r="EU196" s="341"/>
      <c r="EV196" s="341"/>
      <c r="EW196" s="341"/>
      <c r="EX196" s="341"/>
      <c r="EY196" s="341"/>
      <c r="EZ196" s="341"/>
      <c r="FA196" s="341"/>
      <c r="FB196" s="341"/>
      <c r="FC196" s="341"/>
      <c r="FD196" s="341"/>
      <c r="FE196" s="341"/>
      <c r="FF196" s="341"/>
      <c r="FG196" s="341"/>
      <c r="FH196" s="341"/>
      <c r="FI196" s="341"/>
      <c r="FJ196" s="341"/>
      <c r="FK196" s="341"/>
      <c r="FL196" s="341"/>
      <c r="FM196" s="341"/>
      <c r="FN196" s="341"/>
      <c r="FO196" s="341"/>
      <c r="FP196" s="341"/>
      <c r="FQ196" s="341"/>
      <c r="FR196" s="341"/>
      <c r="FS196" s="341"/>
      <c r="FT196" s="341"/>
      <c r="FU196" s="341"/>
      <c r="FV196" s="341"/>
      <c r="FW196" s="341"/>
      <c r="FX196" s="341"/>
      <c r="FY196" s="341"/>
      <c r="FZ196" s="341"/>
      <c r="GA196" s="341"/>
      <c r="GB196" s="341"/>
      <c r="GC196" s="341"/>
      <c r="GD196" s="341"/>
      <c r="GE196" s="341"/>
      <c r="GF196" s="132"/>
      <c r="GG196" s="133"/>
      <c r="GH196" s="133"/>
      <c r="GI196" s="133"/>
      <c r="GJ196" s="133"/>
      <c r="GK196" s="133"/>
      <c r="GL196" s="133"/>
    </row>
    <row r="197" spans="1:194" s="124" customFormat="1" ht="11.25" customHeight="1">
      <c r="A197" s="113"/>
      <c r="GF197" s="132"/>
      <c r="GG197" s="133"/>
      <c r="GH197" s="133"/>
      <c r="GI197" s="133"/>
      <c r="GJ197" s="133"/>
      <c r="GK197" s="133"/>
      <c r="GL197" s="133"/>
    </row>
    <row r="198" spans="1:194" s="124" customFormat="1" ht="11.25" customHeight="1">
      <c r="A198" s="113"/>
      <c r="GF198" s="132"/>
      <c r="GG198" s="133"/>
      <c r="GH198" s="133"/>
      <c r="GI198" s="133"/>
      <c r="GJ198" s="133"/>
      <c r="GK198" s="133"/>
      <c r="GL198" s="133"/>
    </row>
    <row r="199" spans="1:194" s="124" customFormat="1" ht="22.5" customHeight="1">
      <c r="A199" s="341"/>
      <c r="B199" s="341"/>
      <c r="C199" s="341"/>
      <c r="D199" s="341"/>
      <c r="E199" s="341"/>
      <c r="F199" s="341"/>
      <c r="G199" s="341"/>
      <c r="H199" s="34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341"/>
      <c r="T199" s="341"/>
      <c r="U199" s="341"/>
      <c r="V199" s="341"/>
      <c r="W199" s="341"/>
      <c r="X199" s="341"/>
      <c r="Y199" s="341"/>
      <c r="Z199" s="341"/>
      <c r="AA199" s="341"/>
      <c r="AB199" s="341"/>
      <c r="AC199" s="341"/>
      <c r="AD199" s="341"/>
      <c r="AE199" s="341"/>
      <c r="AF199" s="341"/>
      <c r="AG199" s="341"/>
      <c r="AH199" s="341"/>
      <c r="AI199" s="341"/>
      <c r="AJ199" s="341"/>
      <c r="AK199" s="341"/>
      <c r="AL199" s="341"/>
      <c r="AM199" s="341"/>
      <c r="AN199" s="341"/>
      <c r="AO199" s="341"/>
      <c r="AP199" s="341"/>
      <c r="AQ199" s="341"/>
      <c r="AR199" s="341"/>
      <c r="AS199" s="341"/>
      <c r="AT199" s="341"/>
      <c r="AU199" s="341"/>
      <c r="AV199" s="341"/>
      <c r="AW199" s="341"/>
      <c r="AX199" s="341"/>
      <c r="AY199" s="341"/>
      <c r="AZ199" s="341"/>
      <c r="BA199" s="341"/>
      <c r="BB199" s="341"/>
      <c r="BC199" s="341"/>
      <c r="BD199" s="341"/>
      <c r="BE199" s="341"/>
      <c r="BF199" s="341"/>
      <c r="BG199" s="341"/>
      <c r="BH199" s="341"/>
      <c r="BI199" s="341"/>
      <c r="BJ199" s="341"/>
      <c r="BK199" s="341"/>
      <c r="BL199" s="341"/>
      <c r="BM199" s="341"/>
      <c r="BN199" s="341"/>
      <c r="BO199" s="341"/>
      <c r="BP199" s="341"/>
      <c r="BQ199" s="341"/>
      <c r="BR199" s="341"/>
      <c r="BS199" s="341"/>
      <c r="BT199" s="341"/>
      <c r="BU199" s="341"/>
      <c r="BV199" s="341"/>
      <c r="BW199" s="341"/>
      <c r="BX199" s="341"/>
      <c r="BY199" s="341"/>
      <c r="BZ199" s="341"/>
      <c r="CA199" s="341"/>
      <c r="CB199" s="341"/>
      <c r="CC199" s="341"/>
      <c r="CD199" s="341"/>
      <c r="CE199" s="341"/>
      <c r="CF199" s="341"/>
      <c r="CG199" s="341"/>
      <c r="CH199" s="341"/>
      <c r="CI199" s="341"/>
      <c r="CJ199" s="341"/>
      <c r="CK199" s="341"/>
      <c r="CL199" s="341"/>
      <c r="CM199" s="341"/>
      <c r="CN199" s="341"/>
      <c r="CO199" s="341"/>
      <c r="CP199" s="341"/>
      <c r="CQ199" s="341"/>
      <c r="CR199" s="341"/>
      <c r="CS199" s="341"/>
      <c r="CT199" s="341"/>
      <c r="CU199" s="341"/>
      <c r="CV199" s="341"/>
      <c r="CW199" s="341"/>
      <c r="CX199" s="341"/>
      <c r="CY199" s="341"/>
      <c r="CZ199" s="341"/>
      <c r="DA199" s="341"/>
      <c r="DB199" s="341"/>
      <c r="DC199" s="341"/>
      <c r="DD199" s="341"/>
      <c r="DE199" s="341"/>
      <c r="DF199" s="341"/>
      <c r="DG199" s="341"/>
      <c r="DH199" s="341"/>
      <c r="DI199" s="341"/>
      <c r="DJ199" s="341"/>
      <c r="DK199" s="341"/>
      <c r="DL199" s="341"/>
      <c r="DM199" s="341"/>
      <c r="DN199" s="341"/>
      <c r="DO199" s="341"/>
      <c r="DP199" s="341"/>
      <c r="DQ199" s="341"/>
      <c r="DR199" s="341"/>
      <c r="DS199" s="341"/>
      <c r="DT199" s="341"/>
      <c r="DU199" s="341"/>
      <c r="DV199" s="341"/>
      <c r="DW199" s="341"/>
      <c r="DX199" s="341"/>
      <c r="DY199" s="341"/>
      <c r="DZ199" s="341"/>
      <c r="EA199" s="341"/>
      <c r="EB199" s="341"/>
      <c r="EC199" s="341"/>
      <c r="ED199" s="341"/>
      <c r="EE199" s="341"/>
      <c r="EF199" s="341"/>
      <c r="EG199" s="341"/>
      <c r="EH199" s="341"/>
      <c r="EI199" s="341"/>
      <c r="EJ199" s="341"/>
      <c r="EK199" s="341"/>
      <c r="EL199" s="341"/>
      <c r="EM199" s="341"/>
      <c r="EN199" s="341"/>
      <c r="EO199" s="341"/>
      <c r="EP199" s="341"/>
      <c r="EQ199" s="341"/>
      <c r="ER199" s="341"/>
      <c r="ES199" s="341"/>
      <c r="ET199" s="341"/>
      <c r="EU199" s="341"/>
      <c r="EV199" s="341"/>
      <c r="EW199" s="341"/>
      <c r="EX199" s="341"/>
      <c r="EY199" s="341"/>
      <c r="EZ199" s="341"/>
      <c r="FA199" s="341"/>
      <c r="FB199" s="341"/>
      <c r="FC199" s="341"/>
      <c r="FD199" s="341"/>
      <c r="FE199" s="341"/>
      <c r="FF199" s="341"/>
      <c r="FG199" s="341"/>
      <c r="FH199" s="341"/>
      <c r="FI199" s="341"/>
      <c r="FJ199" s="341"/>
      <c r="FK199" s="341"/>
      <c r="FL199" s="341"/>
      <c r="FM199" s="341"/>
      <c r="FN199" s="341"/>
      <c r="FO199" s="341"/>
      <c r="FP199" s="341"/>
      <c r="FQ199" s="341"/>
      <c r="FR199" s="341"/>
      <c r="FS199" s="341"/>
      <c r="FT199" s="341"/>
      <c r="FU199" s="341"/>
      <c r="FV199" s="341"/>
      <c r="FW199" s="341"/>
      <c r="FX199" s="341"/>
      <c r="FY199" s="341"/>
      <c r="FZ199" s="341"/>
      <c r="GA199" s="341"/>
      <c r="GB199" s="341"/>
      <c r="GC199" s="341"/>
      <c r="GD199" s="341"/>
      <c r="GE199" s="341"/>
      <c r="GF199" s="132"/>
      <c r="GG199" s="133"/>
      <c r="GH199" s="133"/>
      <c r="GI199" s="133"/>
      <c r="GJ199" s="133"/>
      <c r="GK199" s="133"/>
      <c r="GL199" s="133"/>
    </row>
    <row r="200" ht="2.25" customHeight="1" hidden="1"/>
    <row r="204" spans="139:151" ht="11.25">
      <c r="EI204" s="350"/>
      <c r="EJ204" s="351"/>
      <c r="EK204" s="351"/>
      <c r="EL204" s="351"/>
      <c r="EM204" s="351"/>
      <c r="EN204" s="351"/>
      <c r="EO204" s="351"/>
      <c r="EP204" s="351"/>
      <c r="EQ204" s="351"/>
      <c r="ER204" s="351"/>
      <c r="ES204" s="351"/>
      <c r="ET204" s="351"/>
      <c r="EU204" s="351"/>
    </row>
  </sheetData>
  <sheetProtection/>
  <mergeCells count="1737">
    <mergeCell ref="F13:H13"/>
    <mergeCell ref="I13:J13"/>
    <mergeCell ref="L13:Z13"/>
    <mergeCell ref="AA13:AC13"/>
    <mergeCell ref="AD13:AF13"/>
    <mergeCell ref="AG13:AI13"/>
    <mergeCell ref="EF34:ER34"/>
    <mergeCell ref="ES34:FE34"/>
    <mergeCell ref="FF34:FR34"/>
    <mergeCell ref="FS34:GE34"/>
    <mergeCell ref="GF34:GL34"/>
    <mergeCell ref="A34:BW34"/>
    <mergeCell ref="BX34:CE34"/>
    <mergeCell ref="CF34:CR34"/>
    <mergeCell ref="CS34:DE34"/>
    <mergeCell ref="DF34:DR34"/>
    <mergeCell ref="DS34:EE34"/>
    <mergeCell ref="FF140:FR140"/>
    <mergeCell ref="FS140:GE140"/>
    <mergeCell ref="GF140:GL140"/>
    <mergeCell ref="ES91:FE91"/>
    <mergeCell ref="FF91:FR91"/>
    <mergeCell ref="FS91:GE91"/>
    <mergeCell ref="GF91:GL91"/>
    <mergeCell ref="FS94:GE94"/>
    <mergeCell ref="FF101:FR101"/>
    <mergeCell ref="FF37:FR37"/>
    <mergeCell ref="FS37:GE37"/>
    <mergeCell ref="GF37:GL37"/>
    <mergeCell ref="A100:BW100"/>
    <mergeCell ref="BX100:CE100"/>
    <mergeCell ref="CF100:CR100"/>
    <mergeCell ref="CS100:DE100"/>
    <mergeCell ref="DF100:DR100"/>
    <mergeCell ref="DS37:EE37"/>
    <mergeCell ref="FS93:GE93"/>
    <mergeCell ref="ES33:FE33"/>
    <mergeCell ref="FF33:FR33"/>
    <mergeCell ref="FS33:GE33"/>
    <mergeCell ref="GF33:GL33"/>
    <mergeCell ref="A37:BW37"/>
    <mergeCell ref="BX37:CE37"/>
    <mergeCell ref="CF37:CR37"/>
    <mergeCell ref="CS37:DE37"/>
    <mergeCell ref="DF37:DR37"/>
    <mergeCell ref="ES37:FE37"/>
    <mergeCell ref="EF174:ER174"/>
    <mergeCell ref="A33:BW33"/>
    <mergeCell ref="BX33:CE33"/>
    <mergeCell ref="CF33:CR33"/>
    <mergeCell ref="CS33:DE33"/>
    <mergeCell ref="DF33:DR33"/>
    <mergeCell ref="DS33:EE33"/>
    <mergeCell ref="EF33:ER33"/>
    <mergeCell ref="EF37:ER37"/>
    <mergeCell ref="A171:BW171"/>
    <mergeCell ref="EI204:EU204"/>
    <mergeCell ref="EF171:ER171"/>
    <mergeCell ref="EF172:ER172"/>
    <mergeCell ref="FF173:FR173"/>
    <mergeCell ref="FS173:GE173"/>
    <mergeCell ref="FS172:GE172"/>
    <mergeCell ref="ES174:FE174"/>
    <mergeCell ref="A199:GE199"/>
    <mergeCell ref="A192:GE192"/>
    <mergeCell ref="A194:GE194"/>
    <mergeCell ref="FS170:GE170"/>
    <mergeCell ref="ES169:FE169"/>
    <mergeCell ref="FF169:FR169"/>
    <mergeCell ref="FS169:GE169"/>
    <mergeCell ref="FF174:FR174"/>
    <mergeCell ref="ES171:FE171"/>
    <mergeCell ref="FF171:FR171"/>
    <mergeCell ref="FS171:GE171"/>
    <mergeCell ref="DF171:DR171"/>
    <mergeCell ref="FF168:FR168"/>
    <mergeCell ref="EF170:ER170"/>
    <mergeCell ref="ES170:FE170"/>
    <mergeCell ref="DS171:EE171"/>
    <mergeCell ref="FF170:FR170"/>
    <mergeCell ref="FS168:GE168"/>
    <mergeCell ref="A169:BW169"/>
    <mergeCell ref="BX169:CE169"/>
    <mergeCell ref="CF169:CR169"/>
    <mergeCell ref="CS169:DE169"/>
    <mergeCell ref="DF169:DR169"/>
    <mergeCell ref="DS169:EE169"/>
    <mergeCell ref="ES168:FE168"/>
    <mergeCell ref="A139:BW139"/>
    <mergeCell ref="BX139:CE139"/>
    <mergeCell ref="CF139:CR139"/>
    <mergeCell ref="CS139:DE139"/>
    <mergeCell ref="DF139:DR139"/>
    <mergeCell ref="EF169:ER169"/>
    <mergeCell ref="A166:BW166"/>
    <mergeCell ref="BX166:CE166"/>
    <mergeCell ref="CF166:CR166"/>
    <mergeCell ref="CS166:DE166"/>
    <mergeCell ref="FS139:GE139"/>
    <mergeCell ref="GF139:GL139"/>
    <mergeCell ref="EF100:ER100"/>
    <mergeCell ref="ES100:FE100"/>
    <mergeCell ref="FF100:FR100"/>
    <mergeCell ref="FS100:GE100"/>
    <mergeCell ref="GF100:GL100"/>
    <mergeCell ref="FS101:GE101"/>
    <mergeCell ref="EF101:ER101"/>
    <mergeCell ref="FF135:FR135"/>
    <mergeCell ref="A172:BW172"/>
    <mergeCell ref="A167:BW167"/>
    <mergeCell ref="BX167:CE167"/>
    <mergeCell ref="CF167:CR167"/>
    <mergeCell ref="CS167:DE167"/>
    <mergeCell ref="EF167:ER167"/>
    <mergeCell ref="A170:BW170"/>
    <mergeCell ref="BX170:CE170"/>
    <mergeCell ref="CF170:CR170"/>
    <mergeCell ref="CS170:DE170"/>
    <mergeCell ref="BX172:CE172"/>
    <mergeCell ref="CF172:CR172"/>
    <mergeCell ref="CS172:DE172"/>
    <mergeCell ref="DF172:DR172"/>
    <mergeCell ref="DS172:EE172"/>
    <mergeCell ref="DF170:DR170"/>
    <mergeCell ref="DS170:EE170"/>
    <mergeCell ref="BX171:CE171"/>
    <mergeCell ref="CF171:CR171"/>
    <mergeCell ref="CS171:DE171"/>
    <mergeCell ref="FS162:GE162"/>
    <mergeCell ref="DS166:EE166"/>
    <mergeCell ref="EF166:ER166"/>
    <mergeCell ref="ES166:FE166"/>
    <mergeCell ref="FF166:FR166"/>
    <mergeCell ref="FS161:GE161"/>
    <mergeCell ref="EF162:ER162"/>
    <mergeCell ref="ES162:FE162"/>
    <mergeCell ref="FF162:FR162"/>
    <mergeCell ref="EF164:ER164"/>
    <mergeCell ref="A162:BW162"/>
    <mergeCell ref="BX162:CE162"/>
    <mergeCell ref="CF162:CR162"/>
    <mergeCell ref="CS162:DE162"/>
    <mergeCell ref="DF162:DR162"/>
    <mergeCell ref="DS162:EE162"/>
    <mergeCell ref="FS160:GE160"/>
    <mergeCell ref="A161:BW161"/>
    <mergeCell ref="BX161:CE161"/>
    <mergeCell ref="CF161:CR161"/>
    <mergeCell ref="CS161:DE161"/>
    <mergeCell ref="DF161:DR161"/>
    <mergeCell ref="DS161:EE161"/>
    <mergeCell ref="EF161:ER161"/>
    <mergeCell ref="ES161:FE161"/>
    <mergeCell ref="FF161:FR161"/>
    <mergeCell ref="FS157:GE157"/>
    <mergeCell ref="A160:BW160"/>
    <mergeCell ref="BX160:CE160"/>
    <mergeCell ref="CF160:CR160"/>
    <mergeCell ref="CS160:DE160"/>
    <mergeCell ref="DF160:DR160"/>
    <mergeCell ref="DS160:EE160"/>
    <mergeCell ref="EF160:ER160"/>
    <mergeCell ref="ES160:FE160"/>
    <mergeCell ref="FF160:FR160"/>
    <mergeCell ref="FS156:GE156"/>
    <mergeCell ref="A157:BW157"/>
    <mergeCell ref="BX157:CE157"/>
    <mergeCell ref="CF157:CR157"/>
    <mergeCell ref="CS157:DE157"/>
    <mergeCell ref="DF157:DR157"/>
    <mergeCell ref="DS157:EE157"/>
    <mergeCell ref="EF157:ER157"/>
    <mergeCell ref="ES157:FE157"/>
    <mergeCell ref="FF157:FR157"/>
    <mergeCell ref="FS155:GE155"/>
    <mergeCell ref="A156:BW156"/>
    <mergeCell ref="BX156:CE156"/>
    <mergeCell ref="CF156:CR156"/>
    <mergeCell ref="CS156:DE156"/>
    <mergeCell ref="DF156:DR156"/>
    <mergeCell ref="DS156:EE156"/>
    <mergeCell ref="EF156:ER156"/>
    <mergeCell ref="ES156:FE156"/>
    <mergeCell ref="FF156:FR156"/>
    <mergeCell ref="FS154:GE154"/>
    <mergeCell ref="A155:BW155"/>
    <mergeCell ref="BX155:CE155"/>
    <mergeCell ref="CF155:CR155"/>
    <mergeCell ref="CS155:DE155"/>
    <mergeCell ref="DF155:DR155"/>
    <mergeCell ref="DS155:EE155"/>
    <mergeCell ref="EF155:ER155"/>
    <mergeCell ref="ES155:FE155"/>
    <mergeCell ref="FF155:FR155"/>
    <mergeCell ref="FS153:GE153"/>
    <mergeCell ref="A154:BW154"/>
    <mergeCell ref="BX154:CE154"/>
    <mergeCell ref="CF154:CR154"/>
    <mergeCell ref="CS154:DE154"/>
    <mergeCell ref="DF154:DR154"/>
    <mergeCell ref="DS154:EE154"/>
    <mergeCell ref="EF154:ER154"/>
    <mergeCell ref="ES154:FE154"/>
    <mergeCell ref="FF154:FR154"/>
    <mergeCell ref="FS152:GE152"/>
    <mergeCell ref="A153:BW153"/>
    <mergeCell ref="BX153:CE153"/>
    <mergeCell ref="CF153:CR153"/>
    <mergeCell ref="CS153:DE153"/>
    <mergeCell ref="DF153:DR153"/>
    <mergeCell ref="DS153:EE153"/>
    <mergeCell ref="EF153:ER153"/>
    <mergeCell ref="ES153:FE153"/>
    <mergeCell ref="FF153:FR153"/>
    <mergeCell ref="FS151:GE151"/>
    <mergeCell ref="A152:BW152"/>
    <mergeCell ref="BX152:CE152"/>
    <mergeCell ref="CF152:CR152"/>
    <mergeCell ref="CS152:DE152"/>
    <mergeCell ref="DF152:DR152"/>
    <mergeCell ref="DS152:EE152"/>
    <mergeCell ref="EF152:ER152"/>
    <mergeCell ref="ES152:FE152"/>
    <mergeCell ref="FF152:FR152"/>
    <mergeCell ref="FS150:GE150"/>
    <mergeCell ref="A151:BW151"/>
    <mergeCell ref="BX151:CE151"/>
    <mergeCell ref="CF151:CR151"/>
    <mergeCell ref="CS151:DE151"/>
    <mergeCell ref="DF151:DR151"/>
    <mergeCell ref="DS151:EE151"/>
    <mergeCell ref="EF151:ER151"/>
    <mergeCell ref="ES151:FE151"/>
    <mergeCell ref="FF151:FR151"/>
    <mergeCell ref="FS149:GE149"/>
    <mergeCell ref="A150:BW150"/>
    <mergeCell ref="BX150:CE150"/>
    <mergeCell ref="CF150:CR150"/>
    <mergeCell ref="CS150:DE150"/>
    <mergeCell ref="DF150:DR150"/>
    <mergeCell ref="DS150:EE150"/>
    <mergeCell ref="EF150:ER150"/>
    <mergeCell ref="ES150:FE150"/>
    <mergeCell ref="FF150:FR150"/>
    <mergeCell ref="FS148:GE148"/>
    <mergeCell ref="A149:BW149"/>
    <mergeCell ref="BX149:CE149"/>
    <mergeCell ref="CF149:CR149"/>
    <mergeCell ref="CS149:DE149"/>
    <mergeCell ref="DF149:DR149"/>
    <mergeCell ref="DS149:EE149"/>
    <mergeCell ref="EF149:ER149"/>
    <mergeCell ref="ES149:FE149"/>
    <mergeCell ref="FF149:FR149"/>
    <mergeCell ref="FS147:GE147"/>
    <mergeCell ref="A148:BW148"/>
    <mergeCell ref="BX148:CE148"/>
    <mergeCell ref="CF148:CR148"/>
    <mergeCell ref="CS148:DE148"/>
    <mergeCell ref="DF148:DR148"/>
    <mergeCell ref="DS148:EE148"/>
    <mergeCell ref="EF148:ER148"/>
    <mergeCell ref="ES148:FE148"/>
    <mergeCell ref="FF148:FR148"/>
    <mergeCell ref="FS146:GE146"/>
    <mergeCell ref="A147:BW147"/>
    <mergeCell ref="BX147:CE147"/>
    <mergeCell ref="CF147:CR147"/>
    <mergeCell ref="CS147:DE147"/>
    <mergeCell ref="DF147:DR147"/>
    <mergeCell ref="DS147:EE147"/>
    <mergeCell ref="EF147:ER147"/>
    <mergeCell ref="ES147:FE147"/>
    <mergeCell ref="FF147:FR147"/>
    <mergeCell ref="FS145:GE145"/>
    <mergeCell ref="A146:BW146"/>
    <mergeCell ref="BX146:CE146"/>
    <mergeCell ref="CF146:CR146"/>
    <mergeCell ref="CS146:DE146"/>
    <mergeCell ref="DF146:DR146"/>
    <mergeCell ref="DS146:EE146"/>
    <mergeCell ref="EF146:ER146"/>
    <mergeCell ref="ES146:FE146"/>
    <mergeCell ref="FF146:FR146"/>
    <mergeCell ref="FS144:GE144"/>
    <mergeCell ref="A145:BW145"/>
    <mergeCell ref="BX145:CE145"/>
    <mergeCell ref="CF145:CR145"/>
    <mergeCell ref="CS145:DE145"/>
    <mergeCell ref="DF145:DR145"/>
    <mergeCell ref="DS145:EE145"/>
    <mergeCell ref="EF145:ER145"/>
    <mergeCell ref="ES145:FE145"/>
    <mergeCell ref="FF145:FR145"/>
    <mergeCell ref="FS143:GE143"/>
    <mergeCell ref="A144:BW144"/>
    <mergeCell ref="BX144:CE144"/>
    <mergeCell ref="CF144:CR144"/>
    <mergeCell ref="CS144:DE144"/>
    <mergeCell ref="DF144:DR144"/>
    <mergeCell ref="DS144:EE144"/>
    <mergeCell ref="EF144:ER144"/>
    <mergeCell ref="ES144:FE144"/>
    <mergeCell ref="FF144:FR144"/>
    <mergeCell ref="FS142:GE142"/>
    <mergeCell ref="A143:BW143"/>
    <mergeCell ref="BX143:CE143"/>
    <mergeCell ref="CF143:CR143"/>
    <mergeCell ref="CS143:DE143"/>
    <mergeCell ref="DF143:DR143"/>
    <mergeCell ref="DS143:EE143"/>
    <mergeCell ref="EF143:ER143"/>
    <mergeCell ref="ES143:FE143"/>
    <mergeCell ref="FF143:FR143"/>
    <mergeCell ref="A142:BW142"/>
    <mergeCell ref="BX142:CE142"/>
    <mergeCell ref="CF142:CR142"/>
    <mergeCell ref="CS142:DE142"/>
    <mergeCell ref="DF142:DR142"/>
    <mergeCell ref="DS142:EE142"/>
    <mergeCell ref="EF142:ER142"/>
    <mergeCell ref="ES142:FE142"/>
    <mergeCell ref="FF142:FR142"/>
    <mergeCell ref="FS174:GE174"/>
    <mergeCell ref="A174:BW174"/>
    <mergeCell ref="BX174:CE174"/>
    <mergeCell ref="CF174:CR174"/>
    <mergeCell ref="CS174:DE174"/>
    <mergeCell ref="DF174:DR174"/>
    <mergeCell ref="DS174:EE174"/>
    <mergeCell ref="FS141:GE141"/>
    <mergeCell ref="FS138:GE138"/>
    <mergeCell ref="A141:BW141"/>
    <mergeCell ref="BX141:CE141"/>
    <mergeCell ref="CF141:CR141"/>
    <mergeCell ref="CS141:DE141"/>
    <mergeCell ref="DF141:DR141"/>
    <mergeCell ref="EF141:ER141"/>
    <mergeCell ref="ES141:FE141"/>
    <mergeCell ref="FF141:FR141"/>
    <mergeCell ref="A138:BW138"/>
    <mergeCell ref="BX138:CE138"/>
    <mergeCell ref="CF138:CR138"/>
    <mergeCell ref="CS138:DE138"/>
    <mergeCell ref="DF138:DR138"/>
    <mergeCell ref="A137:BW137"/>
    <mergeCell ref="BX137:CE137"/>
    <mergeCell ref="CF137:CR137"/>
    <mergeCell ref="CS137:DE137"/>
    <mergeCell ref="DF137:DR137"/>
    <mergeCell ref="DS139:EE139"/>
    <mergeCell ref="DS138:EE138"/>
    <mergeCell ref="EF138:ER138"/>
    <mergeCell ref="ES138:FE138"/>
    <mergeCell ref="FF138:FR138"/>
    <mergeCell ref="FS136:GE136"/>
    <mergeCell ref="FS137:GE137"/>
    <mergeCell ref="EF139:ER139"/>
    <mergeCell ref="ES139:FE139"/>
    <mergeCell ref="FF139:FR139"/>
    <mergeCell ref="DS137:EE137"/>
    <mergeCell ref="EF137:ER137"/>
    <mergeCell ref="ES137:FE137"/>
    <mergeCell ref="FF137:FR137"/>
    <mergeCell ref="FS135:GE135"/>
    <mergeCell ref="EF136:ER136"/>
    <mergeCell ref="ES136:FE136"/>
    <mergeCell ref="FF136:FR136"/>
    <mergeCell ref="EF135:ER135"/>
    <mergeCell ref="ES135:FE135"/>
    <mergeCell ref="A136:BW136"/>
    <mergeCell ref="BX136:CE136"/>
    <mergeCell ref="CF136:CR136"/>
    <mergeCell ref="CS136:DE136"/>
    <mergeCell ref="DF136:DR136"/>
    <mergeCell ref="DS136:EE136"/>
    <mergeCell ref="A135:BW135"/>
    <mergeCell ref="BX135:CE135"/>
    <mergeCell ref="CF135:CR135"/>
    <mergeCell ref="CS135:DE135"/>
    <mergeCell ref="DF135:DR135"/>
    <mergeCell ref="DS135:EE135"/>
    <mergeCell ref="EF94:ER94"/>
    <mergeCell ref="ES94:FE94"/>
    <mergeCell ref="FF94:FR94"/>
    <mergeCell ref="ES101:FE101"/>
    <mergeCell ref="EF99:ER99"/>
    <mergeCell ref="A94:BW94"/>
    <mergeCell ref="BX94:CE94"/>
    <mergeCell ref="CF94:CR94"/>
    <mergeCell ref="CS94:DE94"/>
    <mergeCell ref="DF94:DR94"/>
    <mergeCell ref="DS94:EE94"/>
    <mergeCell ref="A93:BW93"/>
    <mergeCell ref="BX93:CE93"/>
    <mergeCell ref="CF93:CR93"/>
    <mergeCell ref="CS93:DE93"/>
    <mergeCell ref="DF93:DR93"/>
    <mergeCell ref="DS93:EE93"/>
    <mergeCell ref="ES99:FE99"/>
    <mergeCell ref="FF99:FR99"/>
    <mergeCell ref="FS99:GE99"/>
    <mergeCell ref="A101:BW101"/>
    <mergeCell ref="BX101:CE101"/>
    <mergeCell ref="CF101:CR101"/>
    <mergeCell ref="CS101:DE101"/>
    <mergeCell ref="DF101:DR101"/>
    <mergeCell ref="DS101:EE101"/>
    <mergeCell ref="A99:BW99"/>
    <mergeCell ref="BX99:CE99"/>
    <mergeCell ref="CF99:CR99"/>
    <mergeCell ref="CS99:DE99"/>
    <mergeCell ref="DF99:DR99"/>
    <mergeCell ref="DS99:EE99"/>
    <mergeCell ref="ES95:FE95"/>
    <mergeCell ref="BX98:CE98"/>
    <mergeCell ref="CF98:CR98"/>
    <mergeCell ref="CS98:DE98"/>
    <mergeCell ref="ES98:FE98"/>
    <mergeCell ref="FF95:FR95"/>
    <mergeCell ref="DF98:DR98"/>
    <mergeCell ref="EF92:ER92"/>
    <mergeCell ref="ES92:FE92"/>
    <mergeCell ref="FF92:FR92"/>
    <mergeCell ref="FF98:FR98"/>
    <mergeCell ref="EF93:ER93"/>
    <mergeCell ref="ES93:FE93"/>
    <mergeCell ref="FF93:FR93"/>
    <mergeCell ref="EF98:ER98"/>
    <mergeCell ref="FS92:GE92"/>
    <mergeCell ref="DS98:EE98"/>
    <mergeCell ref="A92:BW92"/>
    <mergeCell ref="BX92:CE92"/>
    <mergeCell ref="CF92:CR92"/>
    <mergeCell ref="CS92:DE92"/>
    <mergeCell ref="DF92:DR92"/>
    <mergeCell ref="DS92:EE92"/>
    <mergeCell ref="FF97:FR97"/>
    <mergeCell ref="FS97:GE97"/>
    <mergeCell ref="EF90:ER90"/>
    <mergeCell ref="ES90:FE90"/>
    <mergeCell ref="FF90:FR90"/>
    <mergeCell ref="FS90:GE90"/>
    <mergeCell ref="A168:BW168"/>
    <mergeCell ref="BX168:CE168"/>
    <mergeCell ref="CF168:CR168"/>
    <mergeCell ref="CS168:DE168"/>
    <mergeCell ref="DF168:DR168"/>
    <mergeCell ref="DS168:EE168"/>
    <mergeCell ref="EF89:ER89"/>
    <mergeCell ref="ES89:FE89"/>
    <mergeCell ref="FF89:FR89"/>
    <mergeCell ref="FS89:GE89"/>
    <mergeCell ref="A90:BW90"/>
    <mergeCell ref="BX90:CE90"/>
    <mergeCell ref="CF90:CR90"/>
    <mergeCell ref="CS90:DE90"/>
    <mergeCell ref="DF90:DR90"/>
    <mergeCell ref="DS90:EE90"/>
    <mergeCell ref="EF48:ER48"/>
    <mergeCell ref="ES48:FE48"/>
    <mergeCell ref="FF48:FR48"/>
    <mergeCell ref="FS48:GE48"/>
    <mergeCell ref="A89:BW89"/>
    <mergeCell ref="BX89:CE89"/>
    <mergeCell ref="CF89:CR89"/>
    <mergeCell ref="CS89:DE89"/>
    <mergeCell ref="DF89:DR89"/>
    <mergeCell ref="DS89:EE89"/>
    <mergeCell ref="DS71:EE71"/>
    <mergeCell ref="EF71:ER71"/>
    <mergeCell ref="ES71:FE71"/>
    <mergeCell ref="FF71:FR71"/>
    <mergeCell ref="FS71:GE71"/>
    <mergeCell ref="DS72:EE72"/>
    <mergeCell ref="EF72:ER72"/>
    <mergeCell ref="ES72:FE72"/>
    <mergeCell ref="FF72:FR72"/>
    <mergeCell ref="FS72:GE72"/>
    <mergeCell ref="DS69:EE69"/>
    <mergeCell ref="EF69:ER69"/>
    <mergeCell ref="ES69:FE69"/>
    <mergeCell ref="FF69:FR69"/>
    <mergeCell ref="FS69:GE69"/>
    <mergeCell ref="DS70:EE70"/>
    <mergeCell ref="EF70:ER70"/>
    <mergeCell ref="ES70:FE70"/>
    <mergeCell ref="FF70:FR70"/>
    <mergeCell ref="FS70:GE70"/>
    <mergeCell ref="DS68:EE68"/>
    <mergeCell ref="EF68:ER68"/>
    <mergeCell ref="ES68:FE68"/>
    <mergeCell ref="FF68:FR68"/>
    <mergeCell ref="FS68:GE68"/>
    <mergeCell ref="DS66:EE66"/>
    <mergeCell ref="EF66:ER66"/>
    <mergeCell ref="ES66:FE66"/>
    <mergeCell ref="FF66:FR66"/>
    <mergeCell ref="FS66:GE66"/>
    <mergeCell ref="DS67:EE67"/>
    <mergeCell ref="EF67:ER67"/>
    <mergeCell ref="ES67:FE67"/>
    <mergeCell ref="FF67:FR67"/>
    <mergeCell ref="FS67:GE67"/>
    <mergeCell ref="DS64:EE64"/>
    <mergeCell ref="EF64:ER64"/>
    <mergeCell ref="ES64:FE64"/>
    <mergeCell ref="FF64:FR64"/>
    <mergeCell ref="FS64:GE64"/>
    <mergeCell ref="DS65:EE65"/>
    <mergeCell ref="EF65:ER65"/>
    <mergeCell ref="ES65:FE65"/>
    <mergeCell ref="FF65:FR65"/>
    <mergeCell ref="FS65:GE65"/>
    <mergeCell ref="FF62:FR62"/>
    <mergeCell ref="FS62:GE62"/>
    <mergeCell ref="DS63:EE63"/>
    <mergeCell ref="EF63:ER63"/>
    <mergeCell ref="ES63:FE63"/>
    <mergeCell ref="FF63:FR63"/>
    <mergeCell ref="FS63:GE63"/>
    <mergeCell ref="DS62:EE62"/>
    <mergeCell ref="EF62:ER62"/>
    <mergeCell ref="ES62:FE62"/>
    <mergeCell ref="FF60:FR60"/>
    <mergeCell ref="FS60:GE60"/>
    <mergeCell ref="DS61:EE61"/>
    <mergeCell ref="EF61:ER61"/>
    <mergeCell ref="ES61:FE61"/>
    <mergeCell ref="FF61:FR61"/>
    <mergeCell ref="FS61:GE61"/>
    <mergeCell ref="DS60:EE60"/>
    <mergeCell ref="EF60:ER60"/>
    <mergeCell ref="ES60:FE60"/>
    <mergeCell ref="FF58:FR58"/>
    <mergeCell ref="FS58:GE58"/>
    <mergeCell ref="DS59:EE59"/>
    <mergeCell ref="EF59:ER59"/>
    <mergeCell ref="ES59:FE59"/>
    <mergeCell ref="FF59:FR59"/>
    <mergeCell ref="FS59:GE59"/>
    <mergeCell ref="DS58:EE58"/>
    <mergeCell ref="EF58:ER58"/>
    <mergeCell ref="ES58:FE58"/>
    <mergeCell ref="DF69:DR69"/>
    <mergeCell ref="DF58:DR58"/>
    <mergeCell ref="DF59:DR59"/>
    <mergeCell ref="DF60:DR60"/>
    <mergeCell ref="DF61:DR61"/>
    <mergeCell ref="DF70:DR70"/>
    <mergeCell ref="DF71:DR71"/>
    <mergeCell ref="DF72:DR72"/>
    <mergeCell ref="CS70:DE70"/>
    <mergeCell ref="CS71:DE71"/>
    <mergeCell ref="CS72:DE72"/>
    <mergeCell ref="DF62:DR62"/>
    <mergeCell ref="DF67:DR67"/>
    <mergeCell ref="DF68:DR68"/>
    <mergeCell ref="CS67:DE67"/>
    <mergeCell ref="CS68:DE68"/>
    <mergeCell ref="CS69:DE69"/>
    <mergeCell ref="CF72:CR72"/>
    <mergeCell ref="CS58:DE58"/>
    <mergeCell ref="CS59:DE59"/>
    <mergeCell ref="CS60:DE60"/>
    <mergeCell ref="CS61:DE61"/>
    <mergeCell ref="CS62:DE62"/>
    <mergeCell ref="CS63:DE63"/>
    <mergeCell ref="CS64:DE64"/>
    <mergeCell ref="CS65:DE65"/>
    <mergeCell ref="CS66:DE66"/>
    <mergeCell ref="CF71:CR71"/>
    <mergeCell ref="CF63:CR63"/>
    <mergeCell ref="CF64:CR64"/>
    <mergeCell ref="CF65:CR65"/>
    <mergeCell ref="CF66:CR66"/>
    <mergeCell ref="CF67:CR67"/>
    <mergeCell ref="CF68:CR68"/>
    <mergeCell ref="BX71:CE71"/>
    <mergeCell ref="BX72:CE72"/>
    <mergeCell ref="CF58:CR58"/>
    <mergeCell ref="CF59:CR59"/>
    <mergeCell ref="CF60:CR60"/>
    <mergeCell ref="CF61:CR61"/>
    <mergeCell ref="CF62:CR62"/>
    <mergeCell ref="BX58:CE58"/>
    <mergeCell ref="CF69:CR69"/>
    <mergeCell ref="CF70:CR70"/>
    <mergeCell ref="BX59:CE59"/>
    <mergeCell ref="BX60:CE60"/>
    <mergeCell ref="BX61:CE61"/>
    <mergeCell ref="BX62:CE62"/>
    <mergeCell ref="BX63:CE63"/>
    <mergeCell ref="BX64:CE64"/>
    <mergeCell ref="BX65:CE65"/>
    <mergeCell ref="BX66:CE66"/>
    <mergeCell ref="BX67:CE67"/>
    <mergeCell ref="BX68:CE68"/>
    <mergeCell ref="A69:BW69"/>
    <mergeCell ref="A70:BW70"/>
    <mergeCell ref="BX69:CE69"/>
    <mergeCell ref="BX70:CE70"/>
    <mergeCell ref="A71:BW71"/>
    <mergeCell ref="A72:BW72"/>
    <mergeCell ref="A64:BW64"/>
    <mergeCell ref="A65:BW65"/>
    <mergeCell ref="A66:BW66"/>
    <mergeCell ref="A67:BW67"/>
    <mergeCell ref="A68:BW68"/>
    <mergeCell ref="A58:BW58"/>
    <mergeCell ref="A59:BW59"/>
    <mergeCell ref="A60:BW60"/>
    <mergeCell ref="A61:BW61"/>
    <mergeCell ref="A62:BW62"/>
    <mergeCell ref="A63:BW63"/>
    <mergeCell ref="EF49:ER49"/>
    <mergeCell ref="ES49:FE49"/>
    <mergeCell ref="FF49:FR49"/>
    <mergeCell ref="FS49:GE49"/>
    <mergeCell ref="AF20:EQ20"/>
    <mergeCell ref="A48:BW48"/>
    <mergeCell ref="BX48:CE48"/>
    <mergeCell ref="CF48:CR48"/>
    <mergeCell ref="CS48:DE48"/>
    <mergeCell ref="EF45:ER45"/>
    <mergeCell ref="ES45:FE45"/>
    <mergeCell ref="FF45:FR45"/>
    <mergeCell ref="FS45:GE45"/>
    <mergeCell ref="A49:BW49"/>
    <mergeCell ref="BX49:CE49"/>
    <mergeCell ref="CF49:CR49"/>
    <mergeCell ref="CS49:DE49"/>
    <mergeCell ref="DF49:DR49"/>
    <mergeCell ref="DS49:EE49"/>
    <mergeCell ref="A45:BW45"/>
    <mergeCell ref="BX45:CE45"/>
    <mergeCell ref="CF45:CR45"/>
    <mergeCell ref="CS45:DE45"/>
    <mergeCell ref="DF45:DR45"/>
    <mergeCell ref="DS45:EE45"/>
    <mergeCell ref="DF178:DR178"/>
    <mergeCell ref="DS178:EE178"/>
    <mergeCell ref="DF132:DR132"/>
    <mergeCell ref="DS132:EE132"/>
    <mergeCell ref="DS175:EE175"/>
    <mergeCell ref="DF184:DR184"/>
    <mergeCell ref="DS184:EE184"/>
    <mergeCell ref="DF180:DR180"/>
    <mergeCell ref="DS180:EE180"/>
    <mergeCell ref="DF181:DR181"/>
    <mergeCell ref="DS181:EE181"/>
    <mergeCell ref="DF182:DR182"/>
    <mergeCell ref="DS182:EE182"/>
    <mergeCell ref="DF176:DR176"/>
    <mergeCell ref="DS176:EE176"/>
    <mergeCell ref="DF177:DR177"/>
    <mergeCell ref="DS177:EE177"/>
    <mergeCell ref="DF140:DR140"/>
    <mergeCell ref="DS140:EE140"/>
    <mergeCell ref="DF167:DR167"/>
    <mergeCell ref="DS167:EE167"/>
    <mergeCell ref="DS141:EE141"/>
    <mergeCell ref="DF166:DR166"/>
    <mergeCell ref="DF128:DR128"/>
    <mergeCell ref="DS128:EE128"/>
    <mergeCell ref="DF130:DR130"/>
    <mergeCell ref="DS130:EE130"/>
    <mergeCell ref="DF131:DR131"/>
    <mergeCell ref="DS131:EE131"/>
    <mergeCell ref="DF124:DR124"/>
    <mergeCell ref="DS124:EE124"/>
    <mergeCell ref="DF126:DR126"/>
    <mergeCell ref="DS126:EE126"/>
    <mergeCell ref="DF127:DR127"/>
    <mergeCell ref="DS127:EE127"/>
    <mergeCell ref="DF120:DR120"/>
    <mergeCell ref="DS120:EE120"/>
    <mergeCell ref="DF122:DR122"/>
    <mergeCell ref="DS122:EE122"/>
    <mergeCell ref="DF123:DR123"/>
    <mergeCell ref="DS123:EE123"/>
    <mergeCell ref="DF116:DR116"/>
    <mergeCell ref="DS116:EE116"/>
    <mergeCell ref="DF118:DR118"/>
    <mergeCell ref="DS118:EE118"/>
    <mergeCell ref="DF119:DR119"/>
    <mergeCell ref="DS119:EE119"/>
    <mergeCell ref="DF112:DR112"/>
    <mergeCell ref="DS112:EE112"/>
    <mergeCell ref="DF114:DR114"/>
    <mergeCell ref="DS114:EE114"/>
    <mergeCell ref="DF115:DR115"/>
    <mergeCell ref="DS115:EE115"/>
    <mergeCell ref="DS106:EE106"/>
    <mergeCell ref="DF107:DR107"/>
    <mergeCell ref="DS107:EE107"/>
    <mergeCell ref="DF108:DR108"/>
    <mergeCell ref="DS108:EE108"/>
    <mergeCell ref="DF110:DR110"/>
    <mergeCell ref="DS110:EE110"/>
    <mergeCell ref="DF103:DR103"/>
    <mergeCell ref="DS103:EE103"/>
    <mergeCell ref="DF88:DR88"/>
    <mergeCell ref="DS88:EE88"/>
    <mergeCell ref="DF95:DR95"/>
    <mergeCell ref="DS95:EE95"/>
    <mergeCell ref="DF96:DR96"/>
    <mergeCell ref="DS96:EE96"/>
    <mergeCell ref="DF91:DR91"/>
    <mergeCell ref="DS100:EE100"/>
    <mergeCell ref="DF85:DR85"/>
    <mergeCell ref="DS85:EE85"/>
    <mergeCell ref="DF86:DR86"/>
    <mergeCell ref="DS86:EE86"/>
    <mergeCell ref="DF87:DR87"/>
    <mergeCell ref="DS87:EE87"/>
    <mergeCell ref="DF82:DR82"/>
    <mergeCell ref="DS82:EE82"/>
    <mergeCell ref="DF83:DR83"/>
    <mergeCell ref="DS83:EE83"/>
    <mergeCell ref="DF84:DR84"/>
    <mergeCell ref="DS84:EE84"/>
    <mergeCell ref="DF78:DR78"/>
    <mergeCell ref="DS78:EE78"/>
    <mergeCell ref="DF79:DR79"/>
    <mergeCell ref="DS79:EE79"/>
    <mergeCell ref="DF80:DR81"/>
    <mergeCell ref="DS80:EE81"/>
    <mergeCell ref="DF74:DR74"/>
    <mergeCell ref="DS74:EE74"/>
    <mergeCell ref="DF75:DR75"/>
    <mergeCell ref="DS75:EE75"/>
    <mergeCell ref="DF76:DR77"/>
    <mergeCell ref="DS76:EE77"/>
    <mergeCell ref="DS53:EE53"/>
    <mergeCell ref="DF54:DR55"/>
    <mergeCell ref="DS54:EE55"/>
    <mergeCell ref="DF73:DR73"/>
    <mergeCell ref="DS73:EE73"/>
    <mergeCell ref="DF63:DR63"/>
    <mergeCell ref="DF64:DR64"/>
    <mergeCell ref="DF65:DR65"/>
    <mergeCell ref="DF66:DR66"/>
    <mergeCell ref="DS57:EE57"/>
    <mergeCell ref="DF47:DR47"/>
    <mergeCell ref="DS47:EE47"/>
    <mergeCell ref="DF50:DR50"/>
    <mergeCell ref="DS50:EE50"/>
    <mergeCell ref="DF51:DR52"/>
    <mergeCell ref="DS51:EE52"/>
    <mergeCell ref="DF48:DR48"/>
    <mergeCell ref="DS48:EE48"/>
    <mergeCell ref="DF41:DR42"/>
    <mergeCell ref="DS41:EE42"/>
    <mergeCell ref="DF43:DR43"/>
    <mergeCell ref="DS43:EE43"/>
    <mergeCell ref="DF44:DR44"/>
    <mergeCell ref="DS44:EE44"/>
    <mergeCell ref="DF28:DR30"/>
    <mergeCell ref="DS28:EE30"/>
    <mergeCell ref="DF31:DR31"/>
    <mergeCell ref="DS31:EE31"/>
    <mergeCell ref="FS21:GE21"/>
    <mergeCell ref="FS22:GE22"/>
    <mergeCell ref="FS23:GE23"/>
    <mergeCell ref="FS24:GE24"/>
    <mergeCell ref="A26:GE26"/>
    <mergeCell ref="FS31:GE31"/>
    <mergeCell ref="A195:GE195"/>
    <mergeCell ref="A196:GE196"/>
    <mergeCell ref="FF183:FR183"/>
    <mergeCell ref="FS183:GE183"/>
    <mergeCell ref="A184:BW184"/>
    <mergeCell ref="BX184:CE184"/>
    <mergeCell ref="CF184:CR184"/>
    <mergeCell ref="CS184:DE184"/>
    <mergeCell ref="EF184:ER184"/>
    <mergeCell ref="ES184:FE184"/>
    <mergeCell ref="FF184:FR184"/>
    <mergeCell ref="FS184:GE184"/>
    <mergeCell ref="A183:BW183"/>
    <mergeCell ref="BX183:CE183"/>
    <mergeCell ref="CF183:CR183"/>
    <mergeCell ref="CS183:DE183"/>
    <mergeCell ref="EF183:ER183"/>
    <mergeCell ref="ES183:FE183"/>
    <mergeCell ref="DF183:DR183"/>
    <mergeCell ref="DS183:EE183"/>
    <mergeCell ref="FF181:FR181"/>
    <mergeCell ref="FS181:GE181"/>
    <mergeCell ref="A182:BW182"/>
    <mergeCell ref="BX182:CE182"/>
    <mergeCell ref="CF182:CR182"/>
    <mergeCell ref="CS182:DE182"/>
    <mergeCell ref="EF182:ER182"/>
    <mergeCell ref="ES182:FE182"/>
    <mergeCell ref="FF182:FR182"/>
    <mergeCell ref="FS182:GE182"/>
    <mergeCell ref="A181:BW181"/>
    <mergeCell ref="BX181:CE181"/>
    <mergeCell ref="CF181:CR181"/>
    <mergeCell ref="CS181:DE181"/>
    <mergeCell ref="EF181:ER181"/>
    <mergeCell ref="ES181:FE181"/>
    <mergeCell ref="FF179:FR179"/>
    <mergeCell ref="FS179:GE179"/>
    <mergeCell ref="A180:BW180"/>
    <mergeCell ref="BX180:CE180"/>
    <mergeCell ref="CF180:CR180"/>
    <mergeCell ref="CS180:DE180"/>
    <mergeCell ref="EF180:ER180"/>
    <mergeCell ref="ES180:FE180"/>
    <mergeCell ref="FF180:FR180"/>
    <mergeCell ref="FS180:GE180"/>
    <mergeCell ref="A179:BW179"/>
    <mergeCell ref="BX179:CE179"/>
    <mergeCell ref="CF179:CR179"/>
    <mergeCell ref="CS179:DE179"/>
    <mergeCell ref="EF179:ER179"/>
    <mergeCell ref="ES179:FE179"/>
    <mergeCell ref="DF179:DR179"/>
    <mergeCell ref="DS179:EE179"/>
    <mergeCell ref="FF177:FR177"/>
    <mergeCell ref="FS177:GE177"/>
    <mergeCell ref="A178:BW178"/>
    <mergeCell ref="BX178:CE178"/>
    <mergeCell ref="CF178:CR178"/>
    <mergeCell ref="CS178:DE178"/>
    <mergeCell ref="EF178:ER178"/>
    <mergeCell ref="ES178:FE178"/>
    <mergeCell ref="FF178:FR178"/>
    <mergeCell ref="FS178:GE178"/>
    <mergeCell ref="A177:BW177"/>
    <mergeCell ref="BX177:CE177"/>
    <mergeCell ref="CF177:CR177"/>
    <mergeCell ref="CS177:DE177"/>
    <mergeCell ref="EF177:ER177"/>
    <mergeCell ref="ES177:FE177"/>
    <mergeCell ref="FS175:GE175"/>
    <mergeCell ref="A176:BW176"/>
    <mergeCell ref="BX176:CE176"/>
    <mergeCell ref="CF176:CR176"/>
    <mergeCell ref="CS176:DE176"/>
    <mergeCell ref="EF176:ER176"/>
    <mergeCell ref="ES176:FE176"/>
    <mergeCell ref="FF176:FR176"/>
    <mergeCell ref="FS176:GE176"/>
    <mergeCell ref="DF175:DR175"/>
    <mergeCell ref="ES133:FE134"/>
    <mergeCell ref="FF133:FR134"/>
    <mergeCell ref="FS133:GE134"/>
    <mergeCell ref="A175:BW175"/>
    <mergeCell ref="BX175:CE175"/>
    <mergeCell ref="CF175:CR175"/>
    <mergeCell ref="CS175:DE175"/>
    <mergeCell ref="EF175:ER175"/>
    <mergeCell ref="ES175:FE175"/>
    <mergeCell ref="FF175:FR175"/>
    <mergeCell ref="A133:BW133"/>
    <mergeCell ref="BX133:CE134"/>
    <mergeCell ref="CF133:CR134"/>
    <mergeCell ref="CS133:DE134"/>
    <mergeCell ref="A134:BW134"/>
    <mergeCell ref="EF133:ER134"/>
    <mergeCell ref="DF133:DR134"/>
    <mergeCell ref="DS133:EE134"/>
    <mergeCell ref="FF131:FR131"/>
    <mergeCell ref="FS131:GE131"/>
    <mergeCell ref="A132:BW132"/>
    <mergeCell ref="BX132:CE132"/>
    <mergeCell ref="CF132:CR132"/>
    <mergeCell ref="CS132:DE132"/>
    <mergeCell ref="EF132:ER132"/>
    <mergeCell ref="ES132:FE132"/>
    <mergeCell ref="FF132:FR132"/>
    <mergeCell ref="FS132:GE132"/>
    <mergeCell ref="A131:BW131"/>
    <mergeCell ref="BX131:CE131"/>
    <mergeCell ref="CF131:CR131"/>
    <mergeCell ref="CS131:DE131"/>
    <mergeCell ref="EF131:ER131"/>
    <mergeCell ref="ES131:FE131"/>
    <mergeCell ref="FF129:FR129"/>
    <mergeCell ref="FS129:GE129"/>
    <mergeCell ref="A130:BW130"/>
    <mergeCell ref="BX130:CE130"/>
    <mergeCell ref="CF130:CR130"/>
    <mergeCell ref="CS130:DE130"/>
    <mergeCell ref="EF130:ER130"/>
    <mergeCell ref="ES130:FE130"/>
    <mergeCell ref="FF130:FR130"/>
    <mergeCell ref="FS130:GE130"/>
    <mergeCell ref="A129:BW129"/>
    <mergeCell ref="BX129:CE129"/>
    <mergeCell ref="CF129:CR129"/>
    <mergeCell ref="CS129:DE129"/>
    <mergeCell ref="EF129:ER129"/>
    <mergeCell ref="ES129:FE129"/>
    <mergeCell ref="DF129:DR129"/>
    <mergeCell ref="DS129:EE129"/>
    <mergeCell ref="FF127:FR127"/>
    <mergeCell ref="FS127:GE127"/>
    <mergeCell ref="A128:BW128"/>
    <mergeCell ref="BX128:CE128"/>
    <mergeCell ref="CF128:CR128"/>
    <mergeCell ref="CS128:DE128"/>
    <mergeCell ref="EF128:ER128"/>
    <mergeCell ref="ES128:FE128"/>
    <mergeCell ref="FF128:FR128"/>
    <mergeCell ref="FS128:GE128"/>
    <mergeCell ref="A127:BW127"/>
    <mergeCell ref="BX127:CE127"/>
    <mergeCell ref="CF127:CR127"/>
    <mergeCell ref="CS127:DE127"/>
    <mergeCell ref="EF127:ER127"/>
    <mergeCell ref="ES127:FE127"/>
    <mergeCell ref="FF121:FR121"/>
    <mergeCell ref="FS121:GE121"/>
    <mergeCell ref="A122:BW122"/>
    <mergeCell ref="BX122:CE122"/>
    <mergeCell ref="CF122:CR122"/>
    <mergeCell ref="CS122:DE122"/>
    <mergeCell ref="EF122:ER122"/>
    <mergeCell ref="ES122:FE122"/>
    <mergeCell ref="FF122:FR122"/>
    <mergeCell ref="FS122:GE122"/>
    <mergeCell ref="A121:BW121"/>
    <mergeCell ref="BX121:CE121"/>
    <mergeCell ref="CF121:CR121"/>
    <mergeCell ref="CS121:DE121"/>
    <mergeCell ref="EF121:ER121"/>
    <mergeCell ref="ES121:FE121"/>
    <mergeCell ref="DF121:DR121"/>
    <mergeCell ref="DS121:EE121"/>
    <mergeCell ref="FF119:FR119"/>
    <mergeCell ref="FS119:GE119"/>
    <mergeCell ref="A120:BW120"/>
    <mergeCell ref="BX120:CE120"/>
    <mergeCell ref="CF120:CR120"/>
    <mergeCell ref="CS120:DE120"/>
    <mergeCell ref="EF120:ER120"/>
    <mergeCell ref="ES120:FE120"/>
    <mergeCell ref="FF120:FR120"/>
    <mergeCell ref="FS120:GE120"/>
    <mergeCell ref="A119:BW119"/>
    <mergeCell ref="BX119:CE119"/>
    <mergeCell ref="CF119:CR119"/>
    <mergeCell ref="CS119:DE119"/>
    <mergeCell ref="EF119:ER119"/>
    <mergeCell ref="ES119:FE119"/>
    <mergeCell ref="FF117:FR117"/>
    <mergeCell ref="FS117:GE117"/>
    <mergeCell ref="A118:BW118"/>
    <mergeCell ref="BX118:CE118"/>
    <mergeCell ref="CF118:CR118"/>
    <mergeCell ref="CS118:DE118"/>
    <mergeCell ref="EF118:ER118"/>
    <mergeCell ref="ES118:FE118"/>
    <mergeCell ref="FF118:FR118"/>
    <mergeCell ref="FS118:GE118"/>
    <mergeCell ref="A117:BW117"/>
    <mergeCell ref="BX117:CE117"/>
    <mergeCell ref="CF117:CR117"/>
    <mergeCell ref="CS117:DE117"/>
    <mergeCell ref="EF117:ER117"/>
    <mergeCell ref="ES117:FE117"/>
    <mergeCell ref="DF117:DR117"/>
    <mergeCell ref="DS117:EE117"/>
    <mergeCell ref="FF115:FR115"/>
    <mergeCell ref="FS115:GE115"/>
    <mergeCell ref="A116:BW116"/>
    <mergeCell ref="BX116:CE116"/>
    <mergeCell ref="CF116:CR116"/>
    <mergeCell ref="CS116:DE116"/>
    <mergeCell ref="EF116:ER116"/>
    <mergeCell ref="ES116:FE116"/>
    <mergeCell ref="FF116:FR116"/>
    <mergeCell ref="FS116:GE116"/>
    <mergeCell ref="A115:BW115"/>
    <mergeCell ref="BX115:CE115"/>
    <mergeCell ref="CF115:CR115"/>
    <mergeCell ref="CS115:DE115"/>
    <mergeCell ref="EF115:ER115"/>
    <mergeCell ref="ES115:FE115"/>
    <mergeCell ref="FF113:FR113"/>
    <mergeCell ref="FS113:GE113"/>
    <mergeCell ref="A114:BW114"/>
    <mergeCell ref="BX114:CE114"/>
    <mergeCell ref="CF114:CR114"/>
    <mergeCell ref="CS114:DE114"/>
    <mergeCell ref="EF114:ER114"/>
    <mergeCell ref="ES114:FE114"/>
    <mergeCell ref="FF114:FR114"/>
    <mergeCell ref="FS114:GE114"/>
    <mergeCell ref="A113:BW113"/>
    <mergeCell ref="BX113:CE113"/>
    <mergeCell ref="CF113:CR113"/>
    <mergeCell ref="CS113:DE113"/>
    <mergeCell ref="EF113:ER113"/>
    <mergeCell ref="ES113:FE113"/>
    <mergeCell ref="DF113:DR113"/>
    <mergeCell ref="DS113:EE113"/>
    <mergeCell ref="FF111:FR111"/>
    <mergeCell ref="FS111:GE111"/>
    <mergeCell ref="A112:BW112"/>
    <mergeCell ref="BX112:CE112"/>
    <mergeCell ref="CF112:CR112"/>
    <mergeCell ref="CS112:DE112"/>
    <mergeCell ref="EF112:ER112"/>
    <mergeCell ref="ES112:FE112"/>
    <mergeCell ref="FF112:FR112"/>
    <mergeCell ref="FS112:GE112"/>
    <mergeCell ref="A111:BW111"/>
    <mergeCell ref="BX111:CE111"/>
    <mergeCell ref="CF111:CR111"/>
    <mergeCell ref="CS111:DE111"/>
    <mergeCell ref="EF111:ER111"/>
    <mergeCell ref="ES111:FE111"/>
    <mergeCell ref="DF111:DR111"/>
    <mergeCell ref="DS111:EE111"/>
    <mergeCell ref="FS109:GE109"/>
    <mergeCell ref="A110:BW110"/>
    <mergeCell ref="BX110:CE110"/>
    <mergeCell ref="CF110:CR110"/>
    <mergeCell ref="CS110:DE110"/>
    <mergeCell ref="EF110:ER110"/>
    <mergeCell ref="ES110:FE110"/>
    <mergeCell ref="FF110:FR110"/>
    <mergeCell ref="FS110:GE110"/>
    <mergeCell ref="FS108:GE108"/>
    <mergeCell ref="A109:BW109"/>
    <mergeCell ref="BX109:CE109"/>
    <mergeCell ref="CF109:CR109"/>
    <mergeCell ref="CS109:DE109"/>
    <mergeCell ref="EF109:ER109"/>
    <mergeCell ref="ES109:FE109"/>
    <mergeCell ref="DF109:DR109"/>
    <mergeCell ref="DS109:EE109"/>
    <mergeCell ref="FF109:FR109"/>
    <mergeCell ref="FF107:FR107"/>
    <mergeCell ref="FS107:GE107"/>
    <mergeCell ref="DF106:DR106"/>
    <mergeCell ref="A108:BW108"/>
    <mergeCell ref="BX108:CE108"/>
    <mergeCell ref="CF108:CR108"/>
    <mergeCell ref="CS108:DE108"/>
    <mergeCell ref="EF108:ER108"/>
    <mergeCell ref="ES108:FE108"/>
    <mergeCell ref="FF108:FR108"/>
    <mergeCell ref="A107:BW107"/>
    <mergeCell ref="BX107:CE107"/>
    <mergeCell ref="CF107:CR107"/>
    <mergeCell ref="CS107:DE107"/>
    <mergeCell ref="EF107:ER107"/>
    <mergeCell ref="ES107:FE107"/>
    <mergeCell ref="FF105:FR105"/>
    <mergeCell ref="FS105:GE105"/>
    <mergeCell ref="A106:BW106"/>
    <mergeCell ref="BX106:CE106"/>
    <mergeCell ref="CF106:CR106"/>
    <mergeCell ref="CS106:DE106"/>
    <mergeCell ref="EF106:ER106"/>
    <mergeCell ref="ES106:FE106"/>
    <mergeCell ref="FF106:FR106"/>
    <mergeCell ref="FS106:GE106"/>
    <mergeCell ref="A105:BW105"/>
    <mergeCell ref="BX105:CE105"/>
    <mergeCell ref="CF105:CR105"/>
    <mergeCell ref="CS105:DE105"/>
    <mergeCell ref="EF105:ER105"/>
    <mergeCell ref="ES105:FE105"/>
    <mergeCell ref="DF105:DR105"/>
    <mergeCell ref="DS105:EE105"/>
    <mergeCell ref="FF102:FR102"/>
    <mergeCell ref="FS102:GE102"/>
    <mergeCell ref="A103:BW103"/>
    <mergeCell ref="BX103:CE103"/>
    <mergeCell ref="CF103:CR103"/>
    <mergeCell ref="CS103:DE103"/>
    <mergeCell ref="EF103:ER103"/>
    <mergeCell ref="ES103:FE103"/>
    <mergeCell ref="FF103:FR103"/>
    <mergeCell ref="FS103:GE103"/>
    <mergeCell ref="A102:BW102"/>
    <mergeCell ref="BX102:CE102"/>
    <mergeCell ref="CF102:CR102"/>
    <mergeCell ref="CS102:DE102"/>
    <mergeCell ref="EF102:ER102"/>
    <mergeCell ref="FS98:GE98"/>
    <mergeCell ref="A98:BW98"/>
    <mergeCell ref="ES102:FE102"/>
    <mergeCell ref="DF102:DR102"/>
    <mergeCell ref="DS102:EE102"/>
    <mergeCell ref="A97:BW97"/>
    <mergeCell ref="BX97:CE97"/>
    <mergeCell ref="CF97:CR97"/>
    <mergeCell ref="CS97:DE97"/>
    <mergeCell ref="EF97:ER97"/>
    <mergeCell ref="ES97:FE97"/>
    <mergeCell ref="DF97:DR97"/>
    <mergeCell ref="DS97:EE97"/>
    <mergeCell ref="FS95:GE95"/>
    <mergeCell ref="A96:BW96"/>
    <mergeCell ref="BX96:CE96"/>
    <mergeCell ref="CF96:CR96"/>
    <mergeCell ref="CS96:DE96"/>
    <mergeCell ref="EF96:ER96"/>
    <mergeCell ref="ES96:FE96"/>
    <mergeCell ref="FF96:FR96"/>
    <mergeCell ref="FS96:GE96"/>
    <mergeCell ref="A95:BW95"/>
    <mergeCell ref="BX95:CE95"/>
    <mergeCell ref="CF95:CR95"/>
    <mergeCell ref="CS95:DE95"/>
    <mergeCell ref="EF95:ER95"/>
    <mergeCell ref="EF168:ER168"/>
    <mergeCell ref="FF87:FR87"/>
    <mergeCell ref="FF104:FR104"/>
    <mergeCell ref="ES125:FE125"/>
    <mergeCell ref="FF125:FR125"/>
    <mergeCell ref="ES123:FE123"/>
    <mergeCell ref="FS87:GE87"/>
    <mergeCell ref="CS88:DE88"/>
    <mergeCell ref="EF88:ER88"/>
    <mergeCell ref="ES88:FE88"/>
    <mergeCell ref="FF88:FR88"/>
    <mergeCell ref="FS88:GE88"/>
    <mergeCell ref="CS87:DE87"/>
    <mergeCell ref="EF87:ER87"/>
    <mergeCell ref="ES87:FE87"/>
    <mergeCell ref="A87:BW87"/>
    <mergeCell ref="A88:BW88"/>
    <mergeCell ref="BX87:CE87"/>
    <mergeCell ref="CF87:CR87"/>
    <mergeCell ref="BX88:CE88"/>
    <mergeCell ref="CF88:CR88"/>
    <mergeCell ref="FS85:GE85"/>
    <mergeCell ref="A86:BW86"/>
    <mergeCell ref="BX86:CE86"/>
    <mergeCell ref="CF86:CR86"/>
    <mergeCell ref="CS86:DE86"/>
    <mergeCell ref="EF86:ER86"/>
    <mergeCell ref="ES86:FE86"/>
    <mergeCell ref="FF86:FR86"/>
    <mergeCell ref="FS86:GE86"/>
    <mergeCell ref="A85:BW85"/>
    <mergeCell ref="FF83:FR83"/>
    <mergeCell ref="FS83:GE83"/>
    <mergeCell ref="A84:BW84"/>
    <mergeCell ref="BX84:CE84"/>
    <mergeCell ref="CF84:CR84"/>
    <mergeCell ref="CS84:DE84"/>
    <mergeCell ref="EF84:ER84"/>
    <mergeCell ref="ES84:FE84"/>
    <mergeCell ref="FF84:FR84"/>
    <mergeCell ref="FS84:GE84"/>
    <mergeCell ref="A83:BW83"/>
    <mergeCell ref="BX83:CE83"/>
    <mergeCell ref="CF83:CR83"/>
    <mergeCell ref="CS83:DE83"/>
    <mergeCell ref="EF83:ER83"/>
    <mergeCell ref="ES83:FE83"/>
    <mergeCell ref="FF80:FR81"/>
    <mergeCell ref="FS80:GE81"/>
    <mergeCell ref="A82:BW82"/>
    <mergeCell ref="BX82:CE82"/>
    <mergeCell ref="CF82:CR82"/>
    <mergeCell ref="CS82:DE82"/>
    <mergeCell ref="EF82:ER82"/>
    <mergeCell ref="ES82:FE82"/>
    <mergeCell ref="FF82:FR82"/>
    <mergeCell ref="FS82:GE82"/>
    <mergeCell ref="FF79:FR79"/>
    <mergeCell ref="FS79:GE79"/>
    <mergeCell ref="BX78:CE78"/>
    <mergeCell ref="A80:BW80"/>
    <mergeCell ref="BX80:CE81"/>
    <mergeCell ref="CF80:CR81"/>
    <mergeCell ref="CS80:DE81"/>
    <mergeCell ref="A81:BW81"/>
    <mergeCell ref="EF80:ER81"/>
    <mergeCell ref="ES80:FE81"/>
    <mergeCell ref="A79:BW79"/>
    <mergeCell ref="BX79:CE79"/>
    <mergeCell ref="CF79:CR79"/>
    <mergeCell ref="CS79:DE79"/>
    <mergeCell ref="EF79:ER79"/>
    <mergeCell ref="ES79:FE79"/>
    <mergeCell ref="CF78:CR78"/>
    <mergeCell ref="CS78:DE78"/>
    <mergeCell ref="EF78:ER78"/>
    <mergeCell ref="ES78:FE78"/>
    <mergeCell ref="FF78:FR78"/>
    <mergeCell ref="FS76:GE77"/>
    <mergeCell ref="EF76:ER77"/>
    <mergeCell ref="ES76:FE77"/>
    <mergeCell ref="FF76:FR77"/>
    <mergeCell ref="FS78:GE78"/>
    <mergeCell ref="A104:BW104"/>
    <mergeCell ref="BX104:CE104"/>
    <mergeCell ref="CF104:CR104"/>
    <mergeCell ref="CS104:DE104"/>
    <mergeCell ref="EF104:ER104"/>
    <mergeCell ref="ES104:FE104"/>
    <mergeCell ref="DF104:DR104"/>
    <mergeCell ref="DS104:EE104"/>
    <mergeCell ref="FS104:GE104"/>
    <mergeCell ref="A78:BW78"/>
    <mergeCell ref="FF73:FR73"/>
    <mergeCell ref="FS73:GE73"/>
    <mergeCell ref="A76:BW76"/>
    <mergeCell ref="BX76:CE77"/>
    <mergeCell ref="CF76:CR77"/>
    <mergeCell ref="CS76:DE77"/>
    <mergeCell ref="A77:BW77"/>
    <mergeCell ref="A73:BW73"/>
    <mergeCell ref="BX73:CE73"/>
    <mergeCell ref="CF73:CR73"/>
    <mergeCell ref="CS73:DE73"/>
    <mergeCell ref="EF73:ER73"/>
    <mergeCell ref="ES73:FE73"/>
    <mergeCell ref="FS53:GE53"/>
    <mergeCell ref="ES54:FE55"/>
    <mergeCell ref="FF54:FR55"/>
    <mergeCell ref="FS54:GE55"/>
    <mergeCell ref="DF53:DR53"/>
    <mergeCell ref="A54:BW54"/>
    <mergeCell ref="BX54:CE55"/>
    <mergeCell ref="CF54:CR55"/>
    <mergeCell ref="CS54:DE55"/>
    <mergeCell ref="A55:BW55"/>
    <mergeCell ref="EF54:ER55"/>
    <mergeCell ref="ES51:FE52"/>
    <mergeCell ref="FF51:FR52"/>
    <mergeCell ref="FS51:GE52"/>
    <mergeCell ref="A53:BW53"/>
    <mergeCell ref="BX53:CE53"/>
    <mergeCell ref="CF53:CR53"/>
    <mergeCell ref="CS53:DE53"/>
    <mergeCell ref="EF53:ER53"/>
    <mergeCell ref="ES53:FE53"/>
    <mergeCell ref="FF53:FR53"/>
    <mergeCell ref="A51:BW51"/>
    <mergeCell ref="BX51:CE52"/>
    <mergeCell ref="CF51:CR52"/>
    <mergeCell ref="CS51:DE52"/>
    <mergeCell ref="A52:BW52"/>
    <mergeCell ref="EF51:ER52"/>
    <mergeCell ref="FS47:GE47"/>
    <mergeCell ref="A50:BW50"/>
    <mergeCell ref="BX50:CE50"/>
    <mergeCell ref="CF50:CR50"/>
    <mergeCell ref="CS50:DE50"/>
    <mergeCell ref="EF50:ER50"/>
    <mergeCell ref="ES50:FE50"/>
    <mergeCell ref="FF50:FR50"/>
    <mergeCell ref="FS50:GE50"/>
    <mergeCell ref="CS47:DE47"/>
    <mergeCell ref="ES47:FE47"/>
    <mergeCell ref="FF47:FR47"/>
    <mergeCell ref="CF44:CR44"/>
    <mergeCell ref="ES46:FE46"/>
    <mergeCell ref="FF46:FR46"/>
    <mergeCell ref="CS44:DE44"/>
    <mergeCell ref="EF44:ER44"/>
    <mergeCell ref="ES44:FE44"/>
    <mergeCell ref="DF46:DR46"/>
    <mergeCell ref="DS46:EE46"/>
    <mergeCell ref="FS46:GE46"/>
    <mergeCell ref="A46:BW46"/>
    <mergeCell ref="BX46:CE46"/>
    <mergeCell ref="CF46:CR46"/>
    <mergeCell ref="CS46:DE46"/>
    <mergeCell ref="A47:BW47"/>
    <mergeCell ref="BX47:CE47"/>
    <mergeCell ref="CF47:CR47"/>
    <mergeCell ref="EF46:ER46"/>
    <mergeCell ref="EF47:ER47"/>
    <mergeCell ref="FS44:GE44"/>
    <mergeCell ref="A43:BW43"/>
    <mergeCell ref="BX43:CE43"/>
    <mergeCell ref="CF43:CR43"/>
    <mergeCell ref="CS43:DE43"/>
    <mergeCell ref="FS41:GE42"/>
    <mergeCell ref="EF43:ER43"/>
    <mergeCell ref="ES43:FE43"/>
    <mergeCell ref="FF43:FR43"/>
    <mergeCell ref="FS43:GE43"/>
    <mergeCell ref="BX85:CE85"/>
    <mergeCell ref="CF85:CR85"/>
    <mergeCell ref="CS85:DE85"/>
    <mergeCell ref="A41:BW41"/>
    <mergeCell ref="A42:BW42"/>
    <mergeCell ref="BX41:CE42"/>
    <mergeCell ref="CF41:CR42"/>
    <mergeCell ref="CS41:DE42"/>
    <mergeCell ref="A44:BW44"/>
    <mergeCell ref="BX44:CE44"/>
    <mergeCell ref="EF85:ER85"/>
    <mergeCell ref="ES85:FE85"/>
    <mergeCell ref="FF85:FR85"/>
    <mergeCell ref="EF40:ER40"/>
    <mergeCell ref="ES40:FE40"/>
    <mergeCell ref="FF40:FR40"/>
    <mergeCell ref="EF41:ER42"/>
    <mergeCell ref="ES41:FE42"/>
    <mergeCell ref="FF41:FR42"/>
    <mergeCell ref="FF44:FR44"/>
    <mergeCell ref="FS39:GE39"/>
    <mergeCell ref="FS40:GE40"/>
    <mergeCell ref="A40:BW40"/>
    <mergeCell ref="BX40:CE40"/>
    <mergeCell ref="CF40:CR40"/>
    <mergeCell ref="CS40:DE40"/>
    <mergeCell ref="DF39:DR39"/>
    <mergeCell ref="DS39:EE39"/>
    <mergeCell ref="DF40:DR40"/>
    <mergeCell ref="DS40:EE40"/>
    <mergeCell ref="ES38:FE38"/>
    <mergeCell ref="FF38:FR38"/>
    <mergeCell ref="FS38:GE38"/>
    <mergeCell ref="A39:BW39"/>
    <mergeCell ref="BX39:CE39"/>
    <mergeCell ref="CF39:CR39"/>
    <mergeCell ref="CS39:DE39"/>
    <mergeCell ref="EF39:ER39"/>
    <mergeCell ref="ES39:FE39"/>
    <mergeCell ref="FF39:FR39"/>
    <mergeCell ref="CS38:DE38"/>
    <mergeCell ref="EF38:ER38"/>
    <mergeCell ref="A31:BW31"/>
    <mergeCell ref="BX31:CE31"/>
    <mergeCell ref="CF31:CR31"/>
    <mergeCell ref="CS31:DE31"/>
    <mergeCell ref="DF32:DR32"/>
    <mergeCell ref="DF38:DR38"/>
    <mergeCell ref="DS38:EE38"/>
    <mergeCell ref="DS32:EE32"/>
    <mergeCell ref="BQ18:CE18"/>
    <mergeCell ref="CF18:CH18"/>
    <mergeCell ref="CI18:CK18"/>
    <mergeCell ref="BG18:BJ18"/>
    <mergeCell ref="A38:BW38"/>
    <mergeCell ref="BX38:CE38"/>
    <mergeCell ref="CF38:CR38"/>
    <mergeCell ref="A19:AA19"/>
    <mergeCell ref="BK18:BM18"/>
    <mergeCell ref="BN18:BO18"/>
    <mergeCell ref="CH16:CL16"/>
    <mergeCell ref="BI16:CD16"/>
    <mergeCell ref="AY16:BE16"/>
    <mergeCell ref="CP16:CX16"/>
    <mergeCell ref="BF16:BH16"/>
    <mergeCell ref="CE16:CG16"/>
    <mergeCell ref="CM16:CO16"/>
    <mergeCell ref="EW12:FI12"/>
    <mergeCell ref="FL12:GE12"/>
    <mergeCell ref="EW13:EX13"/>
    <mergeCell ref="EY13:FA13"/>
    <mergeCell ref="FB13:FC13"/>
    <mergeCell ref="FE13:FS13"/>
    <mergeCell ref="FT13:FV13"/>
    <mergeCell ref="FW13:FY13"/>
    <mergeCell ref="FL11:GE11"/>
    <mergeCell ref="EW11:FI11"/>
    <mergeCell ref="EW6:GE6"/>
    <mergeCell ref="EW7:GE7"/>
    <mergeCell ref="EW8:GE8"/>
    <mergeCell ref="EW9:GE9"/>
    <mergeCell ref="EW10:GE10"/>
    <mergeCell ref="A32:BW32"/>
    <mergeCell ref="BX32:CE32"/>
    <mergeCell ref="CF32:CR32"/>
    <mergeCell ref="CS32:DE32"/>
    <mergeCell ref="EF32:ER32"/>
    <mergeCell ref="ES32:FE32"/>
    <mergeCell ref="FL29:FN29"/>
    <mergeCell ref="FO29:FR29"/>
    <mergeCell ref="FF30:FR30"/>
    <mergeCell ref="FF31:FR31"/>
    <mergeCell ref="EF28:GE28"/>
    <mergeCell ref="FF32:FR32"/>
    <mergeCell ref="FS32:GE32"/>
    <mergeCell ref="ES30:FE30"/>
    <mergeCell ref="EF31:ER31"/>
    <mergeCell ref="ES31:FE31"/>
    <mergeCell ref="CS15:CU15"/>
    <mergeCell ref="EL29:EN29"/>
    <mergeCell ref="ES29:EX29"/>
    <mergeCell ref="EY29:FA29"/>
    <mergeCell ref="FB29:FE29"/>
    <mergeCell ref="FS16:GE17"/>
    <mergeCell ref="FS18:GE18"/>
    <mergeCell ref="FS19:GE19"/>
    <mergeCell ref="FS20:GE20"/>
    <mergeCell ref="FF29:FK29"/>
    <mergeCell ref="FF74:FR74"/>
    <mergeCell ref="FS74:GE74"/>
    <mergeCell ref="A28:BW30"/>
    <mergeCell ref="BX28:CE30"/>
    <mergeCell ref="CF28:CR30"/>
    <mergeCell ref="CS28:DE30"/>
    <mergeCell ref="EF30:ER30"/>
    <mergeCell ref="EF29:EK29"/>
    <mergeCell ref="EO29:ER29"/>
    <mergeCell ref="FS29:GE30"/>
    <mergeCell ref="AW15:CR15"/>
    <mergeCell ref="CL18:CO18"/>
    <mergeCell ref="A74:BW74"/>
    <mergeCell ref="BX74:CE74"/>
    <mergeCell ref="CF74:CR74"/>
    <mergeCell ref="FZ13:GB13"/>
    <mergeCell ref="CV15:CY15"/>
    <mergeCell ref="CS74:DE74"/>
    <mergeCell ref="EF74:ER74"/>
    <mergeCell ref="ES74:FE74"/>
    <mergeCell ref="EF75:ER75"/>
    <mergeCell ref="ES75:FE75"/>
    <mergeCell ref="FF75:FR75"/>
    <mergeCell ref="FS75:GE75"/>
    <mergeCell ref="A75:BW75"/>
    <mergeCell ref="BX75:CE75"/>
    <mergeCell ref="CF75:CR75"/>
    <mergeCell ref="CS75:DE75"/>
    <mergeCell ref="A123:BW123"/>
    <mergeCell ref="A125:BW125"/>
    <mergeCell ref="A124:BW124"/>
    <mergeCell ref="CF124:CR124"/>
    <mergeCell ref="CS124:DE124"/>
    <mergeCell ref="EF124:ER124"/>
    <mergeCell ref="DF125:DR125"/>
    <mergeCell ref="DS125:EE125"/>
    <mergeCell ref="CS125:DE125"/>
    <mergeCell ref="EF125:ER125"/>
    <mergeCell ref="BX123:CE123"/>
    <mergeCell ref="BX124:CE124"/>
    <mergeCell ref="BX125:CE125"/>
    <mergeCell ref="FF123:FR123"/>
    <mergeCell ref="FF126:FR126"/>
    <mergeCell ref="FS126:GE126"/>
    <mergeCell ref="CF125:CR125"/>
    <mergeCell ref="FS123:GE123"/>
    <mergeCell ref="FS124:GE124"/>
    <mergeCell ref="CF123:CR123"/>
    <mergeCell ref="CS123:DE123"/>
    <mergeCell ref="EF123:ER123"/>
    <mergeCell ref="ES124:FE124"/>
    <mergeCell ref="FF124:FR124"/>
    <mergeCell ref="EA1:GE1"/>
    <mergeCell ref="EA2:GE2"/>
    <mergeCell ref="EA3:GE3"/>
    <mergeCell ref="EF35:ER35"/>
    <mergeCell ref="ES35:FE35"/>
    <mergeCell ref="FF35:FR35"/>
    <mergeCell ref="FS125:GE125"/>
    <mergeCell ref="A126:BW126"/>
    <mergeCell ref="BX126:CE126"/>
    <mergeCell ref="CF126:CR126"/>
    <mergeCell ref="CS126:DE126"/>
    <mergeCell ref="EF126:ER126"/>
    <mergeCell ref="ES126:FE126"/>
    <mergeCell ref="FF36:FR36"/>
    <mergeCell ref="A35:BW35"/>
    <mergeCell ref="BX35:CE35"/>
    <mergeCell ref="CF35:CR35"/>
    <mergeCell ref="CS35:DE35"/>
    <mergeCell ref="DF35:DR35"/>
    <mergeCell ref="DS35:EE35"/>
    <mergeCell ref="FS36:GE36"/>
    <mergeCell ref="FS35:G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FF56:FR56"/>
    <mergeCell ref="FS56:GE56"/>
    <mergeCell ref="GF56:GL56"/>
    <mergeCell ref="A57:BW57"/>
    <mergeCell ref="BX57:CE57"/>
    <mergeCell ref="CF57:CR57"/>
    <mergeCell ref="CS57:DE57"/>
    <mergeCell ref="DF57:DR57"/>
    <mergeCell ref="EF57:ER57"/>
    <mergeCell ref="ES57:FE57"/>
    <mergeCell ref="FF57:FR57"/>
    <mergeCell ref="FS57:GE57"/>
    <mergeCell ref="GF57:GL57"/>
    <mergeCell ref="GF28:GL28"/>
    <mergeCell ref="GF29:GL29"/>
    <mergeCell ref="GF30:GL30"/>
    <mergeCell ref="GF31:GL31"/>
    <mergeCell ref="GF32:GL32"/>
    <mergeCell ref="GF35:GL35"/>
    <mergeCell ref="GF36:GL36"/>
    <mergeCell ref="GF38:GL38"/>
    <mergeCell ref="GF39:GL39"/>
    <mergeCell ref="GF40:GL40"/>
    <mergeCell ref="A91:BW91"/>
    <mergeCell ref="BX91:CE91"/>
    <mergeCell ref="CF91:CR91"/>
    <mergeCell ref="CS91:DE91"/>
    <mergeCell ref="DS91:EE91"/>
    <mergeCell ref="EF91:ER91"/>
    <mergeCell ref="GF41:GL41"/>
    <mergeCell ref="GF42:GL42"/>
    <mergeCell ref="GF43:GL43"/>
    <mergeCell ref="GF44:GL44"/>
    <mergeCell ref="GF45:GL45"/>
    <mergeCell ref="GF46:GL46"/>
    <mergeCell ref="GF47:GL47"/>
    <mergeCell ref="GF48:GL48"/>
    <mergeCell ref="GF49:GL49"/>
    <mergeCell ref="GF50:GL50"/>
    <mergeCell ref="GF51:GL51"/>
    <mergeCell ref="GF52:GL52"/>
    <mergeCell ref="GF53:GL53"/>
    <mergeCell ref="GF54:GL54"/>
    <mergeCell ref="GF55:GL55"/>
    <mergeCell ref="GF58:GL58"/>
    <mergeCell ref="GF59:GL59"/>
    <mergeCell ref="GF60:GL60"/>
    <mergeCell ref="GF61:GL61"/>
    <mergeCell ref="GF62:GL62"/>
    <mergeCell ref="GF63:GL63"/>
    <mergeCell ref="GF64:GL64"/>
    <mergeCell ref="GF65:GL65"/>
    <mergeCell ref="GF66:GL66"/>
    <mergeCell ref="GF67:GL67"/>
    <mergeCell ref="GF68:GL68"/>
    <mergeCell ref="GF69:GL69"/>
    <mergeCell ref="GF70:GL70"/>
    <mergeCell ref="GF71:GL71"/>
    <mergeCell ref="GF72:GL72"/>
    <mergeCell ref="GF73:GL73"/>
    <mergeCell ref="GF74:GL74"/>
    <mergeCell ref="GF75:GL75"/>
    <mergeCell ref="GF76:GL76"/>
    <mergeCell ref="GF77:GL77"/>
    <mergeCell ref="GF78:GL78"/>
    <mergeCell ref="GF79:GL79"/>
    <mergeCell ref="GF80:GL80"/>
    <mergeCell ref="GF81:GL81"/>
    <mergeCell ref="GF82:GL82"/>
    <mergeCell ref="GF83:GL83"/>
    <mergeCell ref="GF84:GL84"/>
    <mergeCell ref="GF85:GL85"/>
    <mergeCell ref="GF86:GL86"/>
    <mergeCell ref="GF87:GL87"/>
    <mergeCell ref="GF88:GL88"/>
    <mergeCell ref="GF89:GL89"/>
    <mergeCell ref="GF90:GL90"/>
    <mergeCell ref="GF92:GL92"/>
    <mergeCell ref="GF93:GL93"/>
    <mergeCell ref="GF94:GL94"/>
    <mergeCell ref="GF95:GL95"/>
    <mergeCell ref="GF96:GL96"/>
    <mergeCell ref="GF97:GL97"/>
    <mergeCell ref="GF98:GL98"/>
    <mergeCell ref="A140:BW140"/>
    <mergeCell ref="BX140:CE140"/>
    <mergeCell ref="CF140:CR140"/>
    <mergeCell ref="CS140:DE140"/>
    <mergeCell ref="EF140:ER140"/>
    <mergeCell ref="ES140:FE140"/>
    <mergeCell ref="GF99:GL99"/>
    <mergeCell ref="GF101:GL101"/>
    <mergeCell ref="GF102:GL102"/>
    <mergeCell ref="GF103:GL103"/>
    <mergeCell ref="GF104:GL104"/>
    <mergeCell ref="GF105:GL105"/>
    <mergeCell ref="GF106:GL106"/>
    <mergeCell ref="GF107:GL107"/>
    <mergeCell ref="GF108:GL108"/>
    <mergeCell ref="GF109:GL109"/>
    <mergeCell ref="GF110:GL110"/>
    <mergeCell ref="GF111:GL111"/>
    <mergeCell ref="GF112:GL112"/>
    <mergeCell ref="GF113:GL113"/>
    <mergeCell ref="GF114:GL114"/>
    <mergeCell ref="GF115:GL115"/>
    <mergeCell ref="GF116:GL116"/>
    <mergeCell ref="GF117:GL117"/>
    <mergeCell ref="GF118:GL118"/>
    <mergeCell ref="GF119:GL119"/>
    <mergeCell ref="GF120:GL120"/>
    <mergeCell ref="GF121:GL121"/>
    <mergeCell ref="GF122:GL122"/>
    <mergeCell ref="GF123:GL123"/>
    <mergeCell ref="GF124:GL124"/>
    <mergeCell ref="GF125:GL125"/>
    <mergeCell ref="GF126:GL126"/>
    <mergeCell ref="GF127:GL127"/>
    <mergeCell ref="GF128:GL128"/>
    <mergeCell ref="GF129:GL129"/>
    <mergeCell ref="GF130:GL130"/>
    <mergeCell ref="GF131:GL131"/>
    <mergeCell ref="GF132:GL132"/>
    <mergeCell ref="GF133:GL133"/>
    <mergeCell ref="GF134:GL134"/>
    <mergeCell ref="GF135:GL135"/>
    <mergeCell ref="GF136:GL136"/>
    <mergeCell ref="GF137:GL137"/>
    <mergeCell ref="GF138:GL138"/>
    <mergeCell ref="GF141:GL141"/>
    <mergeCell ref="GF142:GL142"/>
    <mergeCell ref="GF143:GL143"/>
    <mergeCell ref="GF144:GL144"/>
    <mergeCell ref="GF145:GL145"/>
    <mergeCell ref="GF146:GL146"/>
    <mergeCell ref="GF147:GL147"/>
    <mergeCell ref="GF148:GL148"/>
    <mergeCell ref="GF149:GL149"/>
    <mergeCell ref="GF150:GL150"/>
    <mergeCell ref="GF151:GL151"/>
    <mergeCell ref="GF152:GL152"/>
    <mergeCell ref="GF153:GL153"/>
    <mergeCell ref="GF154:GL154"/>
    <mergeCell ref="GF155:GL155"/>
    <mergeCell ref="GF156:GL156"/>
    <mergeCell ref="GF157:GL157"/>
    <mergeCell ref="GF160:GL160"/>
    <mergeCell ref="GF161:GL161"/>
    <mergeCell ref="GF162:GL162"/>
    <mergeCell ref="GF166:GL166"/>
    <mergeCell ref="GF172:GL172"/>
    <mergeCell ref="ES163:FE163"/>
    <mergeCell ref="FF163:FR163"/>
    <mergeCell ref="FS163:GE163"/>
    <mergeCell ref="GF163:GL163"/>
    <mergeCell ref="ES167:FE167"/>
    <mergeCell ref="FS166:GE166"/>
    <mergeCell ref="ES172:FE172"/>
    <mergeCell ref="FF172:FR172"/>
    <mergeCell ref="FF167:FR167"/>
    <mergeCell ref="GF174:GL174"/>
    <mergeCell ref="GF185:GL185"/>
    <mergeCell ref="GF186:GL186"/>
    <mergeCell ref="GF175:GL175"/>
    <mergeCell ref="GF176:GL176"/>
    <mergeCell ref="GF177:GL177"/>
    <mergeCell ref="GF178:GL178"/>
    <mergeCell ref="GF179:GL179"/>
    <mergeCell ref="GF180:GL180"/>
    <mergeCell ref="GF198:GL198"/>
    <mergeCell ref="GF187:GL187"/>
    <mergeCell ref="GF188:GL188"/>
    <mergeCell ref="GF189:GL189"/>
    <mergeCell ref="GF190:GL190"/>
    <mergeCell ref="GF191:GL191"/>
    <mergeCell ref="GF192:GL192"/>
    <mergeCell ref="GF193:GL193"/>
    <mergeCell ref="GF194:GL194"/>
    <mergeCell ref="GF195:GL195"/>
    <mergeCell ref="GF196:GL196"/>
    <mergeCell ref="GF197:GL197"/>
    <mergeCell ref="GF181:GL181"/>
    <mergeCell ref="GF182:GL182"/>
    <mergeCell ref="GF183:GL183"/>
    <mergeCell ref="GF184:GL184"/>
    <mergeCell ref="GF199:GL199"/>
    <mergeCell ref="A158:BW158"/>
    <mergeCell ref="BX158:CE158"/>
    <mergeCell ref="CF158:CR158"/>
    <mergeCell ref="CS158:DE158"/>
    <mergeCell ref="DF158:DR158"/>
    <mergeCell ref="DS158:EE158"/>
    <mergeCell ref="EF158:ER158"/>
    <mergeCell ref="ES158:FE158"/>
    <mergeCell ref="FF158:FR158"/>
    <mergeCell ref="FS158:GE158"/>
    <mergeCell ref="GF158:GL158"/>
    <mergeCell ref="A159:BW159"/>
    <mergeCell ref="BX159:CE159"/>
    <mergeCell ref="CF159:CR159"/>
    <mergeCell ref="CS159:DE159"/>
    <mergeCell ref="DF159:DR159"/>
    <mergeCell ref="DS159:EE159"/>
    <mergeCell ref="EF159:ER159"/>
    <mergeCell ref="ES159:FE159"/>
    <mergeCell ref="A163:BW163"/>
    <mergeCell ref="BX163:CE163"/>
    <mergeCell ref="CF163:CR163"/>
    <mergeCell ref="CS163:DE163"/>
    <mergeCell ref="DF163:DR163"/>
    <mergeCell ref="DS163:EE163"/>
    <mergeCell ref="EF173:ER173"/>
    <mergeCell ref="ES173:FE173"/>
    <mergeCell ref="FF159:FR159"/>
    <mergeCell ref="FS159:GE159"/>
    <mergeCell ref="GF159:GL159"/>
    <mergeCell ref="EF163:ER163"/>
    <mergeCell ref="GF168:GL168"/>
    <mergeCell ref="GF169:GL169"/>
    <mergeCell ref="GF170:GL170"/>
    <mergeCell ref="GF171:GL171"/>
    <mergeCell ref="FF164:FR164"/>
    <mergeCell ref="FS167:GE167"/>
    <mergeCell ref="GF167:GL167"/>
    <mergeCell ref="A173:BW173"/>
    <mergeCell ref="BX173:CE173"/>
    <mergeCell ref="CF173:CR173"/>
    <mergeCell ref="CS173:DE173"/>
    <mergeCell ref="DF173:DR173"/>
    <mergeCell ref="DS165:EE165"/>
    <mergeCell ref="DS173:EE173"/>
    <mergeCell ref="ES165:FE165"/>
    <mergeCell ref="GF173:GL173"/>
    <mergeCell ref="A164:BW164"/>
    <mergeCell ref="BX164:CE164"/>
    <mergeCell ref="CF164:CR164"/>
    <mergeCell ref="CS164:DE164"/>
    <mergeCell ref="DF164:DR164"/>
    <mergeCell ref="DS164:EE164"/>
    <mergeCell ref="FF165:FR165"/>
    <mergeCell ref="ES164:FE164"/>
    <mergeCell ref="FS165:GE165"/>
    <mergeCell ref="GF165:GL165"/>
    <mergeCell ref="FS164:GE164"/>
    <mergeCell ref="GF164:GL164"/>
    <mergeCell ref="A165:BW165"/>
    <mergeCell ref="BX165:CE165"/>
    <mergeCell ref="CF165:CR165"/>
    <mergeCell ref="CS165:DE165"/>
    <mergeCell ref="DF165:DR165"/>
    <mergeCell ref="EF165:ER165"/>
  </mergeCells>
  <printOptions/>
  <pageMargins left="0" right="0" top="0.5905511811023623" bottom="0" header="0.1968503937007874" footer="0.1968503937007874"/>
  <pageSetup horizontalDpi="600" verticalDpi="600" orientation="landscape" paperSize="9" scale="89" r:id="rId1"/>
  <rowBreaks count="3" manualBreakCount="3">
    <brk id="49" max="186" man="1"/>
    <brk id="142" max="186" man="1"/>
    <brk id="199" max="18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F60"/>
  <sheetViews>
    <sheetView zoomScaleSheetLayoutView="110" zoomScalePageLayoutView="0" workbookViewId="0" topLeftCell="A1">
      <selection activeCell="BO77" sqref="BO77"/>
    </sheetView>
  </sheetViews>
  <sheetFormatPr defaultColWidth="0.875" defaultRowHeight="12.75"/>
  <cols>
    <col min="1" max="111" width="0.875" style="1" customWidth="1"/>
    <col min="112" max="112" width="0.6171875" style="1" customWidth="1"/>
    <col min="113" max="117" width="0.875" style="1" hidden="1" customWidth="1"/>
    <col min="118" max="128" width="0.875" style="1" customWidth="1"/>
    <col min="129" max="129" width="2.00390625" style="1" customWidth="1"/>
    <col min="130" max="140" width="0.875" style="1" customWidth="1"/>
    <col min="141" max="141" width="2.25390625" style="1" customWidth="1"/>
    <col min="142" max="152" width="0.875" style="1" customWidth="1"/>
    <col min="153" max="153" width="2.00390625" style="1" customWidth="1"/>
    <col min="154" max="178" width="0.875" style="1" customWidth="1"/>
    <col min="179" max="179" width="0.37109375" style="1" customWidth="1"/>
    <col min="180" max="240" width="0.875" style="1" hidden="1" customWidth="1"/>
    <col min="241" max="241" width="7.375" style="1" customWidth="1"/>
    <col min="242" max="242" width="6.00390625" style="1" customWidth="1"/>
    <col min="243" max="243" width="7.375" style="1" customWidth="1"/>
    <col min="244" max="244" width="8.375" style="1" customWidth="1"/>
    <col min="245" max="245" width="5.875" style="1" customWidth="1"/>
    <col min="246" max="16384" width="0.875" style="1" customWidth="1"/>
  </cols>
  <sheetData>
    <row r="1" spans="2:164" s="7" customFormat="1" ht="13.5" customHeight="1">
      <c r="B1" s="444" t="s">
        <v>656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  <c r="BG1" s="444"/>
      <c r="BH1" s="444"/>
      <c r="BI1" s="444"/>
      <c r="BJ1" s="444"/>
      <c r="BK1" s="444"/>
      <c r="BL1" s="444"/>
      <c r="BM1" s="444"/>
      <c r="BN1" s="444"/>
      <c r="BO1" s="444"/>
      <c r="BP1" s="444"/>
      <c r="BQ1" s="444"/>
      <c r="BR1" s="444"/>
      <c r="BS1" s="444"/>
      <c r="BT1" s="444"/>
      <c r="BU1" s="444"/>
      <c r="BV1" s="444"/>
      <c r="BW1" s="444"/>
      <c r="BX1" s="444"/>
      <c r="BY1" s="444"/>
      <c r="BZ1" s="444"/>
      <c r="CA1" s="444"/>
      <c r="CB1" s="444"/>
      <c r="CC1" s="444"/>
      <c r="CD1" s="444"/>
      <c r="CE1" s="444"/>
      <c r="CF1" s="444"/>
      <c r="CG1" s="444"/>
      <c r="CH1" s="444"/>
      <c r="CI1" s="444"/>
      <c r="CJ1" s="444"/>
      <c r="CK1" s="444"/>
      <c r="CL1" s="444"/>
      <c r="CM1" s="444"/>
      <c r="CN1" s="444"/>
      <c r="CO1" s="444"/>
      <c r="CP1" s="444"/>
      <c r="CQ1" s="444"/>
      <c r="CR1" s="444"/>
      <c r="CS1" s="444"/>
      <c r="CT1" s="444"/>
      <c r="CU1" s="444"/>
      <c r="CV1" s="444"/>
      <c r="CW1" s="444"/>
      <c r="CX1" s="444"/>
      <c r="CY1" s="444"/>
      <c r="CZ1" s="444"/>
      <c r="DA1" s="444"/>
      <c r="DB1" s="444"/>
      <c r="DC1" s="444"/>
      <c r="DD1" s="444"/>
      <c r="DE1" s="444"/>
      <c r="DF1" s="444"/>
      <c r="DG1" s="444"/>
      <c r="DH1" s="444"/>
      <c r="DI1" s="444"/>
      <c r="DJ1" s="444"/>
      <c r="DK1" s="444"/>
      <c r="DL1" s="444"/>
      <c r="DM1" s="444"/>
      <c r="DN1" s="444"/>
      <c r="DO1" s="444"/>
      <c r="DP1" s="444"/>
      <c r="DQ1" s="444"/>
      <c r="DR1" s="444"/>
      <c r="DS1" s="444"/>
      <c r="DT1" s="444"/>
      <c r="DU1" s="444"/>
      <c r="DV1" s="444"/>
      <c r="DW1" s="444"/>
      <c r="DX1" s="444"/>
      <c r="DY1" s="444"/>
      <c r="DZ1" s="444"/>
      <c r="EA1" s="444"/>
      <c r="EB1" s="444"/>
      <c r="EC1" s="444"/>
      <c r="ED1" s="444"/>
      <c r="EE1" s="444"/>
      <c r="EF1" s="444"/>
      <c r="EG1" s="444"/>
      <c r="EH1" s="444"/>
      <c r="EI1" s="444"/>
      <c r="EJ1" s="444"/>
      <c r="EK1" s="444"/>
      <c r="EL1" s="444"/>
      <c r="EM1" s="444"/>
      <c r="EN1" s="444"/>
      <c r="EO1" s="444"/>
      <c r="EP1" s="444"/>
      <c r="EQ1" s="444"/>
      <c r="ER1" s="444"/>
      <c r="ES1" s="444"/>
      <c r="ET1" s="444"/>
      <c r="EU1" s="444"/>
      <c r="EV1" s="444"/>
      <c r="EW1" s="444"/>
      <c r="EX1" s="444"/>
      <c r="EY1" s="444"/>
      <c r="EZ1" s="444"/>
      <c r="FA1" s="444"/>
      <c r="FB1" s="444"/>
      <c r="FC1" s="444"/>
      <c r="FD1" s="444"/>
      <c r="FE1" s="444"/>
      <c r="FF1" s="444"/>
      <c r="FG1" s="444"/>
      <c r="FH1" s="444"/>
    </row>
    <row r="2" ht="7.5" customHeight="1"/>
    <row r="3" spans="1:165" ht="11.25" customHeight="1">
      <c r="A3" s="366" t="s">
        <v>172</v>
      </c>
      <c r="B3" s="367"/>
      <c r="C3" s="367"/>
      <c r="D3" s="367"/>
      <c r="E3" s="367"/>
      <c r="F3" s="367"/>
      <c r="G3" s="368"/>
      <c r="H3" s="379" t="s">
        <v>0</v>
      </c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379"/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80"/>
      <c r="CL3" s="366" t="s">
        <v>173</v>
      </c>
      <c r="CM3" s="367"/>
      <c r="CN3" s="367"/>
      <c r="CO3" s="367"/>
      <c r="CP3" s="367"/>
      <c r="CQ3" s="367"/>
      <c r="CR3" s="367"/>
      <c r="CS3" s="368"/>
      <c r="CT3" s="366" t="s">
        <v>174</v>
      </c>
      <c r="CU3" s="367"/>
      <c r="CV3" s="367"/>
      <c r="CW3" s="367"/>
      <c r="CX3" s="367"/>
      <c r="CY3" s="367"/>
      <c r="CZ3" s="367"/>
      <c r="DA3" s="368"/>
      <c r="DB3" s="366" t="s">
        <v>251</v>
      </c>
      <c r="DC3" s="367"/>
      <c r="DD3" s="367"/>
      <c r="DE3" s="367"/>
      <c r="DF3" s="367"/>
      <c r="DG3" s="367"/>
      <c r="DH3" s="367"/>
      <c r="DI3" s="367"/>
      <c r="DJ3" s="367"/>
      <c r="DK3" s="367"/>
      <c r="DL3" s="367"/>
      <c r="DM3" s="368"/>
      <c r="DN3" s="409" t="s">
        <v>8</v>
      </c>
      <c r="DO3" s="410"/>
      <c r="DP3" s="410"/>
      <c r="DQ3" s="410"/>
      <c r="DR3" s="410"/>
      <c r="DS3" s="410"/>
      <c r="DT3" s="410"/>
      <c r="DU3" s="410"/>
      <c r="DV3" s="410"/>
      <c r="DW3" s="410"/>
      <c r="DX3" s="410"/>
      <c r="DY3" s="410"/>
      <c r="DZ3" s="410"/>
      <c r="EA3" s="410"/>
      <c r="EB3" s="410"/>
      <c r="EC3" s="410"/>
      <c r="ED3" s="410"/>
      <c r="EE3" s="410"/>
      <c r="EF3" s="410"/>
      <c r="EG3" s="410"/>
      <c r="EH3" s="410"/>
      <c r="EI3" s="410"/>
      <c r="EJ3" s="410"/>
      <c r="EK3" s="410"/>
      <c r="EL3" s="410"/>
      <c r="EM3" s="410"/>
      <c r="EN3" s="410"/>
      <c r="EO3" s="410"/>
      <c r="EP3" s="410"/>
      <c r="EQ3" s="410"/>
      <c r="ER3" s="410"/>
      <c r="ES3" s="410"/>
      <c r="ET3" s="410"/>
      <c r="EU3" s="410"/>
      <c r="EV3" s="410"/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1"/>
    </row>
    <row r="4" spans="1:165" ht="11.25" customHeight="1">
      <c r="A4" s="376"/>
      <c r="B4" s="377"/>
      <c r="C4" s="377"/>
      <c r="D4" s="377"/>
      <c r="E4" s="377"/>
      <c r="F4" s="377"/>
      <c r="G4" s="378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381"/>
      <c r="CG4" s="381"/>
      <c r="CH4" s="381"/>
      <c r="CI4" s="381"/>
      <c r="CJ4" s="381"/>
      <c r="CK4" s="382"/>
      <c r="CL4" s="376"/>
      <c r="CM4" s="377"/>
      <c r="CN4" s="377"/>
      <c r="CO4" s="377"/>
      <c r="CP4" s="377"/>
      <c r="CQ4" s="377"/>
      <c r="CR4" s="377"/>
      <c r="CS4" s="378"/>
      <c r="CT4" s="376"/>
      <c r="CU4" s="377"/>
      <c r="CV4" s="377"/>
      <c r="CW4" s="377"/>
      <c r="CX4" s="377"/>
      <c r="CY4" s="377"/>
      <c r="CZ4" s="377"/>
      <c r="DA4" s="378"/>
      <c r="DB4" s="376"/>
      <c r="DC4" s="377"/>
      <c r="DD4" s="377"/>
      <c r="DE4" s="377"/>
      <c r="DF4" s="377"/>
      <c r="DG4" s="377"/>
      <c r="DH4" s="377"/>
      <c r="DI4" s="377"/>
      <c r="DJ4" s="377"/>
      <c r="DK4" s="377"/>
      <c r="DL4" s="377"/>
      <c r="DM4" s="378"/>
      <c r="DN4" s="412" t="s">
        <v>2</v>
      </c>
      <c r="DO4" s="413"/>
      <c r="DP4" s="413"/>
      <c r="DQ4" s="413"/>
      <c r="DR4" s="413"/>
      <c r="DS4" s="413"/>
      <c r="DT4" s="356" t="s">
        <v>511</v>
      </c>
      <c r="DU4" s="356"/>
      <c r="DV4" s="356"/>
      <c r="DW4" s="357" t="s">
        <v>3</v>
      </c>
      <c r="DX4" s="357"/>
      <c r="DY4" s="358"/>
      <c r="DZ4" s="412" t="s">
        <v>2</v>
      </c>
      <c r="EA4" s="413"/>
      <c r="EB4" s="413"/>
      <c r="EC4" s="413"/>
      <c r="ED4" s="413"/>
      <c r="EE4" s="413"/>
      <c r="EF4" s="356" t="s">
        <v>512</v>
      </c>
      <c r="EG4" s="356"/>
      <c r="EH4" s="356"/>
      <c r="EI4" s="357" t="s">
        <v>3</v>
      </c>
      <c r="EJ4" s="357"/>
      <c r="EK4" s="358"/>
      <c r="EL4" s="412" t="s">
        <v>2</v>
      </c>
      <c r="EM4" s="413"/>
      <c r="EN4" s="413"/>
      <c r="EO4" s="413"/>
      <c r="EP4" s="413"/>
      <c r="EQ4" s="413"/>
      <c r="ER4" s="356" t="s">
        <v>513</v>
      </c>
      <c r="ES4" s="356"/>
      <c r="ET4" s="356"/>
      <c r="EU4" s="357" t="s">
        <v>3</v>
      </c>
      <c r="EV4" s="357"/>
      <c r="EW4" s="358"/>
      <c r="EX4" s="366" t="s">
        <v>7</v>
      </c>
      <c r="EY4" s="367"/>
      <c r="EZ4" s="367"/>
      <c r="FA4" s="367"/>
      <c r="FB4" s="367"/>
      <c r="FC4" s="367"/>
      <c r="FD4" s="367"/>
      <c r="FE4" s="367"/>
      <c r="FF4" s="367"/>
      <c r="FG4" s="367"/>
      <c r="FH4" s="367"/>
      <c r="FI4" s="368"/>
    </row>
    <row r="5" spans="1:165" ht="39" customHeight="1">
      <c r="A5" s="369"/>
      <c r="B5" s="370"/>
      <c r="C5" s="370"/>
      <c r="D5" s="370"/>
      <c r="E5" s="370"/>
      <c r="F5" s="370"/>
      <c r="G5" s="371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4"/>
      <c r="CL5" s="369"/>
      <c r="CM5" s="370"/>
      <c r="CN5" s="370"/>
      <c r="CO5" s="370"/>
      <c r="CP5" s="370"/>
      <c r="CQ5" s="370"/>
      <c r="CR5" s="370"/>
      <c r="CS5" s="371"/>
      <c r="CT5" s="369"/>
      <c r="CU5" s="370"/>
      <c r="CV5" s="370"/>
      <c r="CW5" s="370"/>
      <c r="CX5" s="370"/>
      <c r="CY5" s="370"/>
      <c r="CZ5" s="370"/>
      <c r="DA5" s="371"/>
      <c r="DB5" s="369"/>
      <c r="DC5" s="370"/>
      <c r="DD5" s="370"/>
      <c r="DE5" s="370"/>
      <c r="DF5" s="370"/>
      <c r="DG5" s="370"/>
      <c r="DH5" s="370"/>
      <c r="DI5" s="370"/>
      <c r="DJ5" s="370"/>
      <c r="DK5" s="370"/>
      <c r="DL5" s="370"/>
      <c r="DM5" s="371"/>
      <c r="DN5" s="438" t="s">
        <v>175</v>
      </c>
      <c r="DO5" s="439"/>
      <c r="DP5" s="439"/>
      <c r="DQ5" s="439"/>
      <c r="DR5" s="439"/>
      <c r="DS5" s="439"/>
      <c r="DT5" s="439"/>
      <c r="DU5" s="439"/>
      <c r="DV5" s="439"/>
      <c r="DW5" s="439"/>
      <c r="DX5" s="439"/>
      <c r="DY5" s="440"/>
      <c r="DZ5" s="438" t="s">
        <v>176</v>
      </c>
      <c r="EA5" s="439"/>
      <c r="EB5" s="439"/>
      <c r="EC5" s="439"/>
      <c r="ED5" s="439"/>
      <c r="EE5" s="439"/>
      <c r="EF5" s="439"/>
      <c r="EG5" s="439"/>
      <c r="EH5" s="439"/>
      <c r="EI5" s="439"/>
      <c r="EJ5" s="439"/>
      <c r="EK5" s="440"/>
      <c r="EL5" s="438" t="s">
        <v>177</v>
      </c>
      <c r="EM5" s="439"/>
      <c r="EN5" s="439"/>
      <c r="EO5" s="439"/>
      <c r="EP5" s="439"/>
      <c r="EQ5" s="439"/>
      <c r="ER5" s="439"/>
      <c r="ES5" s="439"/>
      <c r="ET5" s="439"/>
      <c r="EU5" s="439"/>
      <c r="EV5" s="439"/>
      <c r="EW5" s="440"/>
      <c r="EX5" s="369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1"/>
    </row>
    <row r="6" spans="1:165" ht="12" thickBot="1">
      <c r="A6" s="385" t="s">
        <v>9</v>
      </c>
      <c r="B6" s="386"/>
      <c r="C6" s="386"/>
      <c r="D6" s="386"/>
      <c r="E6" s="386"/>
      <c r="F6" s="386"/>
      <c r="G6" s="387"/>
      <c r="H6" s="386" t="s">
        <v>10</v>
      </c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86"/>
      <c r="BL6" s="386"/>
      <c r="BM6" s="386"/>
      <c r="BN6" s="386"/>
      <c r="BO6" s="386"/>
      <c r="BP6" s="386"/>
      <c r="BQ6" s="386"/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6"/>
      <c r="CC6" s="386"/>
      <c r="CD6" s="386"/>
      <c r="CE6" s="386"/>
      <c r="CF6" s="386"/>
      <c r="CG6" s="386"/>
      <c r="CH6" s="386"/>
      <c r="CI6" s="386"/>
      <c r="CJ6" s="386"/>
      <c r="CK6" s="387"/>
      <c r="CL6" s="372" t="s">
        <v>11</v>
      </c>
      <c r="CM6" s="373"/>
      <c r="CN6" s="373"/>
      <c r="CO6" s="373"/>
      <c r="CP6" s="373"/>
      <c r="CQ6" s="373"/>
      <c r="CR6" s="373"/>
      <c r="CS6" s="374"/>
      <c r="CT6" s="372" t="s">
        <v>12</v>
      </c>
      <c r="CU6" s="373"/>
      <c r="CV6" s="373"/>
      <c r="CW6" s="373"/>
      <c r="CX6" s="373"/>
      <c r="CY6" s="373"/>
      <c r="CZ6" s="373"/>
      <c r="DA6" s="374"/>
      <c r="DB6" s="372" t="s">
        <v>260</v>
      </c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4"/>
      <c r="DN6" s="359" t="s">
        <v>13</v>
      </c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1"/>
      <c r="DZ6" s="359" t="s">
        <v>14</v>
      </c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1"/>
      <c r="EL6" s="359" t="s">
        <v>15</v>
      </c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1"/>
      <c r="EX6" s="359" t="s">
        <v>16</v>
      </c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1"/>
    </row>
    <row r="7" spans="1:240" ht="12.75" customHeight="1">
      <c r="A7" s="445">
        <v>1</v>
      </c>
      <c r="B7" s="446"/>
      <c r="C7" s="446"/>
      <c r="D7" s="446"/>
      <c r="E7" s="446"/>
      <c r="F7" s="446"/>
      <c r="G7" s="447"/>
      <c r="H7" s="448" t="s">
        <v>657</v>
      </c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  <c r="AS7" s="449"/>
      <c r="AT7" s="449"/>
      <c r="AU7" s="449"/>
      <c r="AV7" s="449"/>
      <c r="AW7" s="449"/>
      <c r="AX7" s="449"/>
      <c r="AY7" s="449"/>
      <c r="AZ7" s="449"/>
      <c r="BA7" s="449"/>
      <c r="BB7" s="449"/>
      <c r="BC7" s="449"/>
      <c r="BD7" s="449"/>
      <c r="BE7" s="449"/>
      <c r="BF7" s="449"/>
      <c r="BG7" s="449"/>
      <c r="BH7" s="449"/>
      <c r="BI7" s="449"/>
      <c r="BJ7" s="449"/>
      <c r="BK7" s="449"/>
      <c r="BL7" s="449"/>
      <c r="BM7" s="449"/>
      <c r="BN7" s="449"/>
      <c r="BO7" s="449"/>
      <c r="BP7" s="449"/>
      <c r="BQ7" s="449"/>
      <c r="BR7" s="449"/>
      <c r="BS7" s="449"/>
      <c r="BT7" s="449"/>
      <c r="BU7" s="449"/>
      <c r="BV7" s="449"/>
      <c r="BW7" s="449"/>
      <c r="BX7" s="449"/>
      <c r="BY7" s="449"/>
      <c r="BZ7" s="449"/>
      <c r="CA7" s="449"/>
      <c r="CB7" s="449"/>
      <c r="CC7" s="449"/>
      <c r="CD7" s="449"/>
      <c r="CE7" s="449"/>
      <c r="CF7" s="449"/>
      <c r="CG7" s="449"/>
      <c r="CH7" s="449"/>
      <c r="CI7" s="449"/>
      <c r="CJ7" s="449"/>
      <c r="CK7" s="449"/>
      <c r="CL7" s="450" t="s">
        <v>178</v>
      </c>
      <c r="CM7" s="451"/>
      <c r="CN7" s="451"/>
      <c r="CO7" s="451"/>
      <c r="CP7" s="451"/>
      <c r="CQ7" s="451"/>
      <c r="CR7" s="451"/>
      <c r="CS7" s="452"/>
      <c r="CT7" s="431" t="s">
        <v>41</v>
      </c>
      <c r="CU7" s="432"/>
      <c r="CV7" s="432"/>
      <c r="CW7" s="432"/>
      <c r="CX7" s="432"/>
      <c r="CY7" s="432"/>
      <c r="CZ7" s="432"/>
      <c r="DA7" s="433"/>
      <c r="DB7" s="431"/>
      <c r="DC7" s="432"/>
      <c r="DD7" s="432"/>
      <c r="DE7" s="432"/>
      <c r="DF7" s="432"/>
      <c r="DG7" s="432"/>
      <c r="DH7" s="432"/>
      <c r="DI7" s="432"/>
      <c r="DJ7" s="432"/>
      <c r="DK7" s="432"/>
      <c r="DL7" s="432"/>
      <c r="DM7" s="433"/>
      <c r="DN7" s="453">
        <f>'Пр.2 ПФХД стр.1_4'!EF132</f>
        <v>26872760.43</v>
      </c>
      <c r="DO7" s="454"/>
      <c r="DP7" s="454"/>
      <c r="DQ7" s="454"/>
      <c r="DR7" s="454"/>
      <c r="DS7" s="454"/>
      <c r="DT7" s="454"/>
      <c r="DU7" s="454"/>
      <c r="DV7" s="454"/>
      <c r="DW7" s="454"/>
      <c r="DX7" s="454"/>
      <c r="DY7" s="455"/>
      <c r="DZ7" s="453">
        <f>'Пр.2 ПФХД стр.1_4'!ES132</f>
        <v>25645130</v>
      </c>
      <c r="EA7" s="454"/>
      <c r="EB7" s="454"/>
      <c r="EC7" s="454"/>
      <c r="ED7" s="454"/>
      <c r="EE7" s="454"/>
      <c r="EF7" s="454"/>
      <c r="EG7" s="454"/>
      <c r="EH7" s="454"/>
      <c r="EI7" s="454"/>
      <c r="EJ7" s="454"/>
      <c r="EK7" s="455"/>
      <c r="EL7" s="453">
        <f>'Пр.2 ПФХД стр.1_4'!FF132</f>
        <v>25645130</v>
      </c>
      <c r="EM7" s="454"/>
      <c r="EN7" s="454"/>
      <c r="EO7" s="454"/>
      <c r="EP7" s="454"/>
      <c r="EQ7" s="454"/>
      <c r="ER7" s="454"/>
      <c r="ES7" s="454"/>
      <c r="ET7" s="454"/>
      <c r="EU7" s="454"/>
      <c r="EV7" s="454"/>
      <c r="EW7" s="455"/>
      <c r="EX7" s="441"/>
      <c r="EY7" s="442"/>
      <c r="EZ7" s="442"/>
      <c r="FA7" s="442"/>
      <c r="FB7" s="442"/>
      <c r="FC7" s="442"/>
      <c r="FD7" s="442"/>
      <c r="FE7" s="442"/>
      <c r="FF7" s="442"/>
      <c r="FG7" s="442"/>
      <c r="FH7" s="442"/>
      <c r="FI7" s="443"/>
      <c r="FJ7" s="352"/>
      <c r="FK7" s="353"/>
      <c r="FL7" s="353"/>
      <c r="FM7" s="353"/>
      <c r="FN7" s="353"/>
      <c r="FO7" s="353"/>
      <c r="FP7" s="353"/>
      <c r="FQ7" s="353"/>
      <c r="FR7" s="353"/>
      <c r="FS7" s="353"/>
      <c r="FT7" s="353"/>
      <c r="FU7" s="353"/>
      <c r="FV7" s="353"/>
      <c r="FW7" s="353"/>
      <c r="FX7" s="353"/>
      <c r="FY7" s="353"/>
      <c r="FZ7" s="353"/>
      <c r="GA7" s="353"/>
      <c r="GB7" s="353"/>
      <c r="GC7" s="353"/>
      <c r="GD7" s="353"/>
      <c r="GE7" s="353"/>
      <c r="GF7" s="353"/>
      <c r="GG7" s="353"/>
      <c r="GH7" s="353"/>
      <c r="GI7" s="353"/>
      <c r="GJ7" s="353"/>
      <c r="GK7" s="353"/>
      <c r="GL7" s="353"/>
      <c r="GM7" s="353"/>
      <c r="GN7" s="353"/>
      <c r="GO7" s="353"/>
      <c r="GP7" s="353"/>
      <c r="GQ7" s="353"/>
      <c r="GR7" s="353"/>
      <c r="GS7" s="353"/>
      <c r="GT7" s="353"/>
      <c r="GU7" s="353"/>
      <c r="GV7" s="353"/>
      <c r="GW7" s="353"/>
      <c r="GX7" s="353"/>
      <c r="GY7" s="353"/>
      <c r="GZ7" s="353"/>
      <c r="HA7" s="353"/>
      <c r="HB7" s="353"/>
      <c r="HC7" s="353"/>
      <c r="HD7" s="353"/>
      <c r="HE7" s="353"/>
      <c r="HF7" s="353"/>
      <c r="HG7" s="353"/>
      <c r="HH7" s="353"/>
      <c r="HI7" s="353"/>
      <c r="HJ7" s="353"/>
      <c r="HK7" s="353"/>
      <c r="HL7" s="353"/>
      <c r="HM7" s="353"/>
      <c r="HN7" s="353"/>
      <c r="HO7" s="353"/>
      <c r="HP7" s="353"/>
      <c r="HQ7" s="353"/>
      <c r="HR7" s="353"/>
      <c r="HS7" s="353"/>
      <c r="HT7" s="353"/>
      <c r="HU7" s="353"/>
      <c r="HV7" s="353"/>
      <c r="HW7" s="353"/>
      <c r="HX7" s="353"/>
      <c r="HY7" s="353"/>
      <c r="HZ7" s="353"/>
      <c r="IA7" s="353"/>
      <c r="IB7" s="353"/>
      <c r="IC7" s="353"/>
      <c r="ID7" s="353"/>
      <c r="IE7" s="353"/>
      <c r="IF7" s="353"/>
    </row>
    <row r="8" spans="1:240" ht="100.5" customHeight="1">
      <c r="A8" s="388" t="s">
        <v>179</v>
      </c>
      <c r="B8" s="389"/>
      <c r="C8" s="389"/>
      <c r="D8" s="389"/>
      <c r="E8" s="389"/>
      <c r="F8" s="389"/>
      <c r="G8" s="390"/>
      <c r="H8" s="456" t="s">
        <v>682</v>
      </c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57"/>
      <c r="BK8" s="457"/>
      <c r="BL8" s="457"/>
      <c r="BM8" s="457"/>
      <c r="BN8" s="457"/>
      <c r="BO8" s="457"/>
      <c r="BP8" s="457"/>
      <c r="BQ8" s="457"/>
      <c r="BR8" s="457"/>
      <c r="BS8" s="457"/>
      <c r="BT8" s="457"/>
      <c r="BU8" s="457"/>
      <c r="BV8" s="457"/>
      <c r="BW8" s="457"/>
      <c r="BX8" s="457"/>
      <c r="BY8" s="457"/>
      <c r="BZ8" s="457"/>
      <c r="CA8" s="457"/>
      <c r="CB8" s="457"/>
      <c r="CC8" s="457"/>
      <c r="CD8" s="457"/>
      <c r="CE8" s="457"/>
      <c r="CF8" s="457"/>
      <c r="CG8" s="457"/>
      <c r="CH8" s="457"/>
      <c r="CI8" s="457"/>
      <c r="CJ8" s="457"/>
      <c r="CK8" s="457"/>
      <c r="CL8" s="403" t="s">
        <v>180</v>
      </c>
      <c r="CM8" s="389"/>
      <c r="CN8" s="389"/>
      <c r="CO8" s="389"/>
      <c r="CP8" s="389"/>
      <c r="CQ8" s="389"/>
      <c r="CR8" s="389"/>
      <c r="CS8" s="390"/>
      <c r="CT8" s="388" t="s">
        <v>41</v>
      </c>
      <c r="CU8" s="389"/>
      <c r="CV8" s="389"/>
      <c r="CW8" s="389"/>
      <c r="CX8" s="389"/>
      <c r="CY8" s="389"/>
      <c r="CZ8" s="389"/>
      <c r="DA8" s="390"/>
      <c r="DB8" s="388"/>
      <c r="DC8" s="389"/>
      <c r="DD8" s="389"/>
      <c r="DE8" s="389"/>
      <c r="DF8" s="389"/>
      <c r="DG8" s="389"/>
      <c r="DH8" s="389"/>
      <c r="DI8" s="389"/>
      <c r="DJ8" s="389"/>
      <c r="DK8" s="389"/>
      <c r="DL8" s="389"/>
      <c r="DM8" s="390"/>
      <c r="DN8" s="415">
        <v>0</v>
      </c>
      <c r="DO8" s="416"/>
      <c r="DP8" s="416"/>
      <c r="DQ8" s="416"/>
      <c r="DR8" s="416"/>
      <c r="DS8" s="416"/>
      <c r="DT8" s="416"/>
      <c r="DU8" s="416"/>
      <c r="DV8" s="416"/>
      <c r="DW8" s="416"/>
      <c r="DX8" s="416"/>
      <c r="DY8" s="417"/>
      <c r="DZ8" s="415">
        <v>0</v>
      </c>
      <c r="EA8" s="416"/>
      <c r="EB8" s="416"/>
      <c r="EC8" s="416"/>
      <c r="ED8" s="416"/>
      <c r="EE8" s="416"/>
      <c r="EF8" s="416"/>
      <c r="EG8" s="416"/>
      <c r="EH8" s="416"/>
      <c r="EI8" s="416"/>
      <c r="EJ8" s="416"/>
      <c r="EK8" s="417"/>
      <c r="EL8" s="415">
        <v>0</v>
      </c>
      <c r="EM8" s="416"/>
      <c r="EN8" s="416"/>
      <c r="EO8" s="416"/>
      <c r="EP8" s="416"/>
      <c r="EQ8" s="416"/>
      <c r="ER8" s="416"/>
      <c r="ES8" s="416"/>
      <c r="ET8" s="416"/>
      <c r="EU8" s="416"/>
      <c r="EV8" s="416"/>
      <c r="EW8" s="417"/>
      <c r="EX8" s="362"/>
      <c r="EY8" s="363"/>
      <c r="EZ8" s="363"/>
      <c r="FA8" s="363"/>
      <c r="FB8" s="363"/>
      <c r="FC8" s="363"/>
      <c r="FD8" s="363"/>
      <c r="FE8" s="363"/>
      <c r="FF8" s="363"/>
      <c r="FG8" s="363"/>
      <c r="FH8" s="363"/>
      <c r="FI8" s="365"/>
      <c r="FJ8" s="352"/>
      <c r="FK8" s="353"/>
      <c r="FL8" s="353"/>
      <c r="FM8" s="353"/>
      <c r="FN8" s="353"/>
      <c r="FO8" s="353"/>
      <c r="FP8" s="353"/>
      <c r="FQ8" s="353"/>
      <c r="FR8" s="353"/>
      <c r="FS8" s="353"/>
      <c r="FT8" s="353"/>
      <c r="FU8" s="353"/>
      <c r="FV8" s="353"/>
      <c r="FW8" s="353"/>
      <c r="FX8" s="353"/>
      <c r="FY8" s="353"/>
      <c r="FZ8" s="353"/>
      <c r="GA8" s="353"/>
      <c r="GB8" s="353"/>
      <c r="GC8" s="353"/>
      <c r="GD8" s="353"/>
      <c r="GE8" s="353"/>
      <c r="GF8" s="353"/>
      <c r="GG8" s="353"/>
      <c r="GH8" s="353"/>
      <c r="GI8" s="353"/>
      <c r="GJ8" s="353"/>
      <c r="GK8" s="353"/>
      <c r="GL8" s="353"/>
      <c r="GM8" s="353"/>
      <c r="GN8" s="353"/>
      <c r="GO8" s="353"/>
      <c r="GP8" s="353"/>
      <c r="GQ8" s="353"/>
      <c r="GR8" s="353"/>
      <c r="GS8" s="353"/>
      <c r="GT8" s="353"/>
      <c r="GU8" s="353"/>
      <c r="GV8" s="353"/>
      <c r="GW8" s="353"/>
      <c r="GX8" s="353"/>
      <c r="GY8" s="353"/>
      <c r="GZ8" s="353"/>
      <c r="HA8" s="353"/>
      <c r="HB8" s="353"/>
      <c r="HC8" s="353"/>
      <c r="HD8" s="353"/>
      <c r="HE8" s="353"/>
      <c r="HF8" s="353"/>
      <c r="HG8" s="353"/>
      <c r="HH8" s="353"/>
      <c r="HI8" s="353"/>
      <c r="HJ8" s="353"/>
      <c r="HK8" s="353"/>
      <c r="HL8" s="353"/>
      <c r="HM8" s="353"/>
      <c r="HN8" s="353"/>
      <c r="HO8" s="353"/>
      <c r="HP8" s="353"/>
      <c r="HQ8" s="353"/>
      <c r="HR8" s="353"/>
      <c r="HS8" s="353"/>
      <c r="HT8" s="353"/>
      <c r="HU8" s="353"/>
      <c r="HV8" s="353"/>
      <c r="HW8" s="353"/>
      <c r="HX8" s="353"/>
      <c r="HY8" s="353"/>
      <c r="HZ8" s="353"/>
      <c r="IA8" s="353"/>
      <c r="IB8" s="353"/>
      <c r="IC8" s="353"/>
      <c r="ID8" s="353"/>
      <c r="IE8" s="353"/>
      <c r="IF8" s="353"/>
    </row>
    <row r="9" spans="1:240" ht="24" customHeight="1">
      <c r="A9" s="388" t="s">
        <v>181</v>
      </c>
      <c r="B9" s="389"/>
      <c r="C9" s="389"/>
      <c r="D9" s="389"/>
      <c r="E9" s="389"/>
      <c r="F9" s="389"/>
      <c r="G9" s="390"/>
      <c r="H9" s="456" t="s">
        <v>664</v>
      </c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7"/>
      <c r="BR9" s="457"/>
      <c r="BS9" s="457"/>
      <c r="BT9" s="457"/>
      <c r="BU9" s="457"/>
      <c r="BV9" s="457"/>
      <c r="BW9" s="457"/>
      <c r="BX9" s="457"/>
      <c r="BY9" s="457"/>
      <c r="BZ9" s="457"/>
      <c r="CA9" s="457"/>
      <c r="CB9" s="457"/>
      <c r="CC9" s="457"/>
      <c r="CD9" s="457"/>
      <c r="CE9" s="457"/>
      <c r="CF9" s="457"/>
      <c r="CG9" s="457"/>
      <c r="CH9" s="457"/>
      <c r="CI9" s="457"/>
      <c r="CJ9" s="457"/>
      <c r="CK9" s="457"/>
      <c r="CL9" s="403" t="s">
        <v>182</v>
      </c>
      <c r="CM9" s="389"/>
      <c r="CN9" s="389"/>
      <c r="CO9" s="389"/>
      <c r="CP9" s="389"/>
      <c r="CQ9" s="389"/>
      <c r="CR9" s="389"/>
      <c r="CS9" s="390"/>
      <c r="CT9" s="388" t="s">
        <v>41</v>
      </c>
      <c r="CU9" s="389"/>
      <c r="CV9" s="389"/>
      <c r="CW9" s="389"/>
      <c r="CX9" s="389"/>
      <c r="CY9" s="389"/>
      <c r="CZ9" s="389"/>
      <c r="DA9" s="390"/>
      <c r="DB9" s="388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90"/>
      <c r="DN9" s="415">
        <v>0</v>
      </c>
      <c r="DO9" s="416"/>
      <c r="DP9" s="416"/>
      <c r="DQ9" s="416"/>
      <c r="DR9" s="416"/>
      <c r="DS9" s="416"/>
      <c r="DT9" s="416"/>
      <c r="DU9" s="416"/>
      <c r="DV9" s="416"/>
      <c r="DW9" s="416"/>
      <c r="DX9" s="416"/>
      <c r="DY9" s="417"/>
      <c r="DZ9" s="415">
        <v>0</v>
      </c>
      <c r="EA9" s="416"/>
      <c r="EB9" s="416"/>
      <c r="EC9" s="416"/>
      <c r="ED9" s="416"/>
      <c r="EE9" s="416"/>
      <c r="EF9" s="416"/>
      <c r="EG9" s="416"/>
      <c r="EH9" s="416"/>
      <c r="EI9" s="416"/>
      <c r="EJ9" s="416"/>
      <c r="EK9" s="417"/>
      <c r="EL9" s="415">
        <v>0</v>
      </c>
      <c r="EM9" s="416"/>
      <c r="EN9" s="416"/>
      <c r="EO9" s="416"/>
      <c r="EP9" s="416"/>
      <c r="EQ9" s="416"/>
      <c r="ER9" s="416"/>
      <c r="ES9" s="416"/>
      <c r="ET9" s="416"/>
      <c r="EU9" s="416"/>
      <c r="EV9" s="416"/>
      <c r="EW9" s="417"/>
      <c r="EX9" s="362"/>
      <c r="EY9" s="363"/>
      <c r="EZ9" s="363"/>
      <c r="FA9" s="363"/>
      <c r="FB9" s="363"/>
      <c r="FC9" s="363"/>
      <c r="FD9" s="363"/>
      <c r="FE9" s="363"/>
      <c r="FF9" s="363"/>
      <c r="FG9" s="363"/>
      <c r="FH9" s="363"/>
      <c r="FI9" s="365"/>
      <c r="FJ9" s="352"/>
      <c r="FK9" s="353"/>
      <c r="FL9" s="353"/>
      <c r="FM9" s="353"/>
      <c r="FN9" s="353"/>
      <c r="FO9" s="353"/>
      <c r="FP9" s="353"/>
      <c r="FQ9" s="353"/>
      <c r="FR9" s="353"/>
      <c r="FS9" s="353"/>
      <c r="FT9" s="353"/>
      <c r="FU9" s="353"/>
      <c r="FV9" s="353"/>
      <c r="FW9" s="353"/>
      <c r="FX9" s="353"/>
      <c r="FY9" s="353"/>
      <c r="FZ9" s="353"/>
      <c r="GA9" s="353"/>
      <c r="GB9" s="353"/>
      <c r="GC9" s="353"/>
      <c r="GD9" s="353"/>
      <c r="GE9" s="353"/>
      <c r="GF9" s="353"/>
      <c r="GG9" s="353"/>
      <c r="GH9" s="353"/>
      <c r="GI9" s="353"/>
      <c r="GJ9" s="353"/>
      <c r="GK9" s="353"/>
      <c r="GL9" s="353"/>
      <c r="GM9" s="353"/>
      <c r="GN9" s="353"/>
      <c r="GO9" s="353"/>
      <c r="GP9" s="353"/>
      <c r="GQ9" s="353"/>
      <c r="GR9" s="353"/>
      <c r="GS9" s="353"/>
      <c r="GT9" s="353"/>
      <c r="GU9" s="353"/>
      <c r="GV9" s="353"/>
      <c r="GW9" s="353"/>
      <c r="GX9" s="353"/>
      <c r="GY9" s="353"/>
      <c r="GZ9" s="353"/>
      <c r="HA9" s="353"/>
      <c r="HB9" s="353"/>
      <c r="HC9" s="353"/>
      <c r="HD9" s="353"/>
      <c r="HE9" s="353"/>
      <c r="HF9" s="353"/>
      <c r="HG9" s="353"/>
      <c r="HH9" s="353"/>
      <c r="HI9" s="353"/>
      <c r="HJ9" s="353"/>
      <c r="HK9" s="353"/>
      <c r="HL9" s="353"/>
      <c r="HM9" s="353"/>
      <c r="HN9" s="353"/>
      <c r="HO9" s="353"/>
      <c r="HP9" s="353"/>
      <c r="HQ9" s="353"/>
      <c r="HR9" s="353"/>
      <c r="HS9" s="353"/>
      <c r="HT9" s="353"/>
      <c r="HU9" s="353"/>
      <c r="HV9" s="353"/>
      <c r="HW9" s="353"/>
      <c r="HX9" s="353"/>
      <c r="HY9" s="353"/>
      <c r="HZ9" s="353"/>
      <c r="IA9" s="353"/>
      <c r="IB9" s="353"/>
      <c r="IC9" s="353"/>
      <c r="ID9" s="353"/>
      <c r="IE9" s="353"/>
      <c r="IF9" s="353"/>
    </row>
    <row r="10" spans="1:240" ht="24" customHeight="1">
      <c r="A10" s="388" t="s">
        <v>183</v>
      </c>
      <c r="B10" s="389"/>
      <c r="C10" s="389"/>
      <c r="D10" s="389"/>
      <c r="E10" s="389"/>
      <c r="F10" s="389"/>
      <c r="G10" s="390"/>
      <c r="H10" s="456" t="s">
        <v>663</v>
      </c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03" t="s">
        <v>185</v>
      </c>
      <c r="CM10" s="389"/>
      <c r="CN10" s="389"/>
      <c r="CO10" s="389"/>
      <c r="CP10" s="389"/>
      <c r="CQ10" s="389"/>
      <c r="CR10" s="389"/>
      <c r="CS10" s="390"/>
      <c r="CT10" s="388" t="s">
        <v>41</v>
      </c>
      <c r="CU10" s="389"/>
      <c r="CV10" s="389"/>
      <c r="CW10" s="389"/>
      <c r="CX10" s="389"/>
      <c r="CY10" s="389"/>
      <c r="CZ10" s="389"/>
      <c r="DA10" s="390"/>
      <c r="DB10" s="388"/>
      <c r="DC10" s="389"/>
      <c r="DD10" s="389"/>
      <c r="DE10" s="389"/>
      <c r="DF10" s="389"/>
      <c r="DG10" s="389"/>
      <c r="DH10" s="389"/>
      <c r="DI10" s="389"/>
      <c r="DJ10" s="389"/>
      <c r="DK10" s="389"/>
      <c r="DL10" s="389"/>
      <c r="DM10" s="390"/>
      <c r="DN10" s="415">
        <v>0</v>
      </c>
      <c r="DO10" s="416"/>
      <c r="DP10" s="416"/>
      <c r="DQ10" s="416"/>
      <c r="DR10" s="416"/>
      <c r="DS10" s="416"/>
      <c r="DT10" s="416"/>
      <c r="DU10" s="416"/>
      <c r="DV10" s="416"/>
      <c r="DW10" s="416"/>
      <c r="DX10" s="416"/>
      <c r="DY10" s="417"/>
      <c r="DZ10" s="415">
        <v>0</v>
      </c>
      <c r="EA10" s="416"/>
      <c r="EB10" s="416"/>
      <c r="EC10" s="416"/>
      <c r="ED10" s="416"/>
      <c r="EE10" s="416"/>
      <c r="EF10" s="416"/>
      <c r="EG10" s="416"/>
      <c r="EH10" s="416"/>
      <c r="EI10" s="416"/>
      <c r="EJ10" s="416"/>
      <c r="EK10" s="417"/>
      <c r="EL10" s="415">
        <v>0</v>
      </c>
      <c r="EM10" s="416"/>
      <c r="EN10" s="416"/>
      <c r="EO10" s="416"/>
      <c r="EP10" s="416"/>
      <c r="EQ10" s="416"/>
      <c r="ER10" s="416"/>
      <c r="ES10" s="416"/>
      <c r="ET10" s="416"/>
      <c r="EU10" s="416"/>
      <c r="EV10" s="416"/>
      <c r="EW10" s="417"/>
      <c r="EX10" s="362"/>
      <c r="EY10" s="363"/>
      <c r="EZ10" s="363"/>
      <c r="FA10" s="363"/>
      <c r="FB10" s="363"/>
      <c r="FC10" s="363"/>
      <c r="FD10" s="363"/>
      <c r="FE10" s="363"/>
      <c r="FF10" s="363"/>
      <c r="FG10" s="363"/>
      <c r="FH10" s="363"/>
      <c r="FI10" s="365"/>
      <c r="FJ10" s="352"/>
      <c r="FK10" s="353"/>
      <c r="FL10" s="353"/>
      <c r="FM10" s="353"/>
      <c r="FN10" s="353"/>
      <c r="FO10" s="353"/>
      <c r="FP10" s="353"/>
      <c r="FQ10" s="353"/>
      <c r="FR10" s="353"/>
      <c r="FS10" s="353"/>
      <c r="FT10" s="353"/>
      <c r="FU10" s="353"/>
      <c r="FV10" s="353"/>
      <c r="FW10" s="353"/>
      <c r="FX10" s="353"/>
      <c r="FY10" s="353"/>
      <c r="FZ10" s="353"/>
      <c r="GA10" s="353"/>
      <c r="GB10" s="353"/>
      <c r="GC10" s="353"/>
      <c r="GD10" s="353"/>
      <c r="GE10" s="353"/>
      <c r="GF10" s="353"/>
      <c r="GG10" s="353"/>
      <c r="GH10" s="353"/>
      <c r="GI10" s="353"/>
      <c r="GJ10" s="353"/>
      <c r="GK10" s="353"/>
      <c r="GL10" s="353"/>
      <c r="GM10" s="353"/>
      <c r="GN10" s="353"/>
      <c r="GO10" s="353"/>
      <c r="GP10" s="353"/>
      <c r="GQ10" s="353"/>
      <c r="GR10" s="353"/>
      <c r="GS10" s="353"/>
      <c r="GT10" s="353"/>
      <c r="GU10" s="353"/>
      <c r="GV10" s="353"/>
      <c r="GW10" s="353"/>
      <c r="GX10" s="353"/>
      <c r="GY10" s="353"/>
      <c r="GZ10" s="353"/>
      <c r="HA10" s="353"/>
      <c r="HB10" s="353"/>
      <c r="HC10" s="353"/>
      <c r="HD10" s="353"/>
      <c r="HE10" s="353"/>
      <c r="HF10" s="353"/>
      <c r="HG10" s="353"/>
      <c r="HH10" s="353"/>
      <c r="HI10" s="353"/>
      <c r="HJ10" s="353"/>
      <c r="HK10" s="353"/>
      <c r="HL10" s="353"/>
      <c r="HM10" s="353"/>
      <c r="HN10" s="353"/>
      <c r="HO10" s="353"/>
      <c r="HP10" s="353"/>
      <c r="HQ10" s="353"/>
      <c r="HR10" s="353"/>
      <c r="HS10" s="353"/>
      <c r="HT10" s="353"/>
      <c r="HU10" s="353"/>
      <c r="HV10" s="353"/>
      <c r="HW10" s="353"/>
      <c r="HX10" s="353"/>
      <c r="HY10" s="353"/>
      <c r="HZ10" s="353"/>
      <c r="IA10" s="353"/>
      <c r="IB10" s="353"/>
      <c r="IC10" s="353"/>
      <c r="ID10" s="353"/>
      <c r="IE10" s="353"/>
      <c r="IF10" s="353"/>
    </row>
    <row r="11" spans="1:240" ht="24" customHeight="1">
      <c r="A11" s="388" t="s">
        <v>252</v>
      </c>
      <c r="B11" s="389"/>
      <c r="C11" s="389"/>
      <c r="D11" s="389"/>
      <c r="E11" s="389"/>
      <c r="F11" s="389"/>
      <c r="G11" s="390"/>
      <c r="H11" s="421" t="s">
        <v>191</v>
      </c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  <c r="BA11" s="422"/>
      <c r="BB11" s="422"/>
      <c r="BC11" s="422"/>
      <c r="BD11" s="422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2"/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2"/>
      <c r="CC11" s="422"/>
      <c r="CD11" s="422"/>
      <c r="CE11" s="422"/>
      <c r="CF11" s="422"/>
      <c r="CG11" s="422"/>
      <c r="CH11" s="422"/>
      <c r="CI11" s="422"/>
      <c r="CJ11" s="422"/>
      <c r="CK11" s="422"/>
      <c r="CL11" s="403" t="s">
        <v>253</v>
      </c>
      <c r="CM11" s="389"/>
      <c r="CN11" s="389"/>
      <c r="CO11" s="389"/>
      <c r="CP11" s="389"/>
      <c r="CQ11" s="389"/>
      <c r="CR11" s="389"/>
      <c r="CS11" s="390"/>
      <c r="CT11" s="388" t="s">
        <v>41</v>
      </c>
      <c r="CU11" s="389"/>
      <c r="CV11" s="389"/>
      <c r="CW11" s="389"/>
      <c r="CX11" s="389"/>
      <c r="CY11" s="389"/>
      <c r="CZ11" s="389"/>
      <c r="DA11" s="390"/>
      <c r="DB11" s="388" t="s">
        <v>41</v>
      </c>
      <c r="DC11" s="389"/>
      <c r="DD11" s="389"/>
      <c r="DE11" s="389"/>
      <c r="DF11" s="389"/>
      <c r="DG11" s="389"/>
      <c r="DH11" s="389"/>
      <c r="DI11" s="389"/>
      <c r="DJ11" s="389"/>
      <c r="DK11" s="389"/>
      <c r="DL11" s="389"/>
      <c r="DM11" s="390"/>
      <c r="DN11" s="415">
        <v>0</v>
      </c>
      <c r="DO11" s="416"/>
      <c r="DP11" s="416"/>
      <c r="DQ11" s="416"/>
      <c r="DR11" s="416"/>
      <c r="DS11" s="416"/>
      <c r="DT11" s="416"/>
      <c r="DU11" s="416"/>
      <c r="DV11" s="416"/>
      <c r="DW11" s="416"/>
      <c r="DX11" s="416"/>
      <c r="DY11" s="417"/>
      <c r="DZ11" s="415">
        <v>0</v>
      </c>
      <c r="EA11" s="416"/>
      <c r="EB11" s="416"/>
      <c r="EC11" s="416"/>
      <c r="ED11" s="416"/>
      <c r="EE11" s="416"/>
      <c r="EF11" s="416"/>
      <c r="EG11" s="416"/>
      <c r="EH11" s="416"/>
      <c r="EI11" s="416"/>
      <c r="EJ11" s="416"/>
      <c r="EK11" s="417"/>
      <c r="EL11" s="415">
        <v>0</v>
      </c>
      <c r="EM11" s="416"/>
      <c r="EN11" s="416"/>
      <c r="EO11" s="416"/>
      <c r="EP11" s="416"/>
      <c r="EQ11" s="416"/>
      <c r="ER11" s="416"/>
      <c r="ES11" s="416"/>
      <c r="ET11" s="416"/>
      <c r="EU11" s="416"/>
      <c r="EV11" s="416"/>
      <c r="EW11" s="417"/>
      <c r="EX11" s="362"/>
      <c r="EY11" s="363"/>
      <c r="EZ11" s="363"/>
      <c r="FA11" s="363"/>
      <c r="FB11" s="363"/>
      <c r="FC11" s="363"/>
      <c r="FD11" s="363"/>
      <c r="FE11" s="363"/>
      <c r="FF11" s="363"/>
      <c r="FG11" s="363"/>
      <c r="FH11" s="363"/>
      <c r="FI11" s="365"/>
      <c r="FJ11" s="352"/>
      <c r="FK11" s="353"/>
      <c r="FL11" s="353"/>
      <c r="FM11" s="353"/>
      <c r="FN11" s="353"/>
      <c r="FO11" s="353"/>
      <c r="FP11" s="353"/>
      <c r="FQ11" s="353"/>
      <c r="FR11" s="353"/>
      <c r="FS11" s="353"/>
      <c r="FT11" s="353"/>
      <c r="FU11" s="353"/>
      <c r="FV11" s="353"/>
      <c r="FW11" s="353"/>
      <c r="FX11" s="353"/>
      <c r="FY11" s="353"/>
      <c r="FZ11" s="353"/>
      <c r="GA11" s="353"/>
      <c r="GB11" s="353"/>
      <c r="GC11" s="353"/>
      <c r="GD11" s="353"/>
      <c r="GE11" s="353"/>
      <c r="GF11" s="353"/>
      <c r="GG11" s="353"/>
      <c r="GH11" s="353"/>
      <c r="GI11" s="353"/>
      <c r="GJ11" s="353"/>
      <c r="GK11" s="353"/>
      <c r="GL11" s="353"/>
      <c r="GM11" s="353"/>
      <c r="GN11" s="353"/>
      <c r="GO11" s="353"/>
      <c r="GP11" s="353"/>
      <c r="GQ11" s="353"/>
      <c r="GR11" s="353"/>
      <c r="GS11" s="353"/>
      <c r="GT11" s="353"/>
      <c r="GU11" s="353"/>
      <c r="GV11" s="353"/>
      <c r="GW11" s="353"/>
      <c r="GX11" s="353"/>
      <c r="GY11" s="353"/>
      <c r="GZ11" s="353"/>
      <c r="HA11" s="353"/>
      <c r="HB11" s="353"/>
      <c r="HC11" s="353"/>
      <c r="HD11" s="353"/>
      <c r="HE11" s="353"/>
      <c r="HF11" s="353"/>
      <c r="HG11" s="353"/>
      <c r="HH11" s="353"/>
      <c r="HI11" s="353"/>
      <c r="HJ11" s="353"/>
      <c r="HK11" s="353"/>
      <c r="HL11" s="353"/>
      <c r="HM11" s="353"/>
      <c r="HN11" s="353"/>
      <c r="HO11" s="353"/>
      <c r="HP11" s="353"/>
      <c r="HQ11" s="353"/>
      <c r="HR11" s="353"/>
      <c r="HS11" s="353"/>
      <c r="HT11" s="353"/>
      <c r="HU11" s="353"/>
      <c r="HV11" s="353"/>
      <c r="HW11" s="353"/>
      <c r="HX11" s="353"/>
      <c r="HY11" s="353"/>
      <c r="HZ11" s="353"/>
      <c r="IA11" s="353"/>
      <c r="IB11" s="353"/>
      <c r="IC11" s="353"/>
      <c r="ID11" s="353"/>
      <c r="IE11" s="353"/>
      <c r="IF11" s="353"/>
    </row>
    <row r="12" spans="1:240" ht="12" customHeight="1">
      <c r="A12" s="388"/>
      <c r="B12" s="389"/>
      <c r="C12" s="389"/>
      <c r="D12" s="389"/>
      <c r="E12" s="389"/>
      <c r="F12" s="389"/>
      <c r="G12" s="390"/>
      <c r="H12" s="400" t="s">
        <v>660</v>
      </c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1"/>
      <c r="BG12" s="401"/>
      <c r="BH12" s="401"/>
      <c r="BI12" s="401"/>
      <c r="BJ12" s="401"/>
      <c r="BK12" s="401"/>
      <c r="BL12" s="401"/>
      <c r="BM12" s="401"/>
      <c r="BN12" s="401"/>
      <c r="BO12" s="401"/>
      <c r="BP12" s="401"/>
      <c r="BQ12" s="401"/>
      <c r="BR12" s="401"/>
      <c r="BS12" s="401"/>
      <c r="BT12" s="401"/>
      <c r="BU12" s="401"/>
      <c r="BV12" s="401"/>
      <c r="BW12" s="401"/>
      <c r="BX12" s="401"/>
      <c r="BY12" s="401"/>
      <c r="BZ12" s="401"/>
      <c r="CA12" s="401"/>
      <c r="CB12" s="401"/>
      <c r="CC12" s="401"/>
      <c r="CD12" s="401"/>
      <c r="CE12" s="401"/>
      <c r="CF12" s="401"/>
      <c r="CG12" s="401"/>
      <c r="CH12" s="401"/>
      <c r="CI12" s="401"/>
      <c r="CJ12" s="401"/>
      <c r="CK12" s="402"/>
      <c r="CL12" s="403" t="s">
        <v>254</v>
      </c>
      <c r="CM12" s="389"/>
      <c r="CN12" s="389"/>
      <c r="CO12" s="389"/>
      <c r="CP12" s="389"/>
      <c r="CQ12" s="389"/>
      <c r="CR12" s="389"/>
      <c r="CS12" s="390"/>
      <c r="CT12" s="388"/>
      <c r="CU12" s="389"/>
      <c r="CV12" s="389"/>
      <c r="CW12" s="389"/>
      <c r="CX12" s="389"/>
      <c r="CY12" s="389"/>
      <c r="CZ12" s="389"/>
      <c r="DA12" s="390"/>
      <c r="DB12" s="388"/>
      <c r="DC12" s="389"/>
      <c r="DD12" s="389"/>
      <c r="DE12" s="389"/>
      <c r="DF12" s="389"/>
      <c r="DG12" s="389"/>
      <c r="DH12" s="389"/>
      <c r="DI12" s="389"/>
      <c r="DJ12" s="389"/>
      <c r="DK12" s="389"/>
      <c r="DL12" s="389"/>
      <c r="DM12" s="390"/>
      <c r="DN12" s="415">
        <v>0</v>
      </c>
      <c r="DO12" s="416"/>
      <c r="DP12" s="416"/>
      <c r="DQ12" s="416"/>
      <c r="DR12" s="416"/>
      <c r="DS12" s="416"/>
      <c r="DT12" s="416"/>
      <c r="DU12" s="416"/>
      <c r="DV12" s="416"/>
      <c r="DW12" s="416"/>
      <c r="DX12" s="416"/>
      <c r="DY12" s="417"/>
      <c r="DZ12" s="415">
        <v>0</v>
      </c>
      <c r="EA12" s="416"/>
      <c r="EB12" s="416"/>
      <c r="EC12" s="416"/>
      <c r="ED12" s="416"/>
      <c r="EE12" s="416"/>
      <c r="EF12" s="416"/>
      <c r="EG12" s="416"/>
      <c r="EH12" s="416"/>
      <c r="EI12" s="416"/>
      <c r="EJ12" s="416"/>
      <c r="EK12" s="417"/>
      <c r="EL12" s="415">
        <v>0</v>
      </c>
      <c r="EM12" s="416"/>
      <c r="EN12" s="416"/>
      <c r="EO12" s="416"/>
      <c r="EP12" s="416"/>
      <c r="EQ12" s="416"/>
      <c r="ER12" s="416"/>
      <c r="ES12" s="416"/>
      <c r="ET12" s="416"/>
      <c r="EU12" s="416"/>
      <c r="EV12" s="416"/>
      <c r="EW12" s="417"/>
      <c r="EX12" s="362"/>
      <c r="EY12" s="363"/>
      <c r="EZ12" s="363"/>
      <c r="FA12" s="363"/>
      <c r="FB12" s="363"/>
      <c r="FC12" s="363"/>
      <c r="FD12" s="363"/>
      <c r="FE12" s="363"/>
      <c r="FF12" s="363"/>
      <c r="FG12" s="363"/>
      <c r="FH12" s="363"/>
      <c r="FI12" s="365"/>
      <c r="FJ12" s="352"/>
      <c r="FK12" s="353"/>
      <c r="FL12" s="353"/>
      <c r="FM12" s="353"/>
      <c r="FN12" s="353"/>
      <c r="FO12" s="353"/>
      <c r="FP12" s="353"/>
      <c r="FQ12" s="353"/>
      <c r="FR12" s="353"/>
      <c r="FS12" s="353"/>
      <c r="FT12" s="353"/>
      <c r="FU12" s="353"/>
      <c r="FV12" s="353"/>
      <c r="FW12" s="353"/>
      <c r="FX12" s="353"/>
      <c r="FY12" s="353"/>
      <c r="FZ12" s="353"/>
      <c r="GA12" s="353"/>
      <c r="GB12" s="353"/>
      <c r="GC12" s="353"/>
      <c r="GD12" s="353"/>
      <c r="GE12" s="353"/>
      <c r="GF12" s="353"/>
      <c r="GG12" s="353"/>
      <c r="GH12" s="353"/>
      <c r="GI12" s="353"/>
      <c r="GJ12" s="353"/>
      <c r="GK12" s="353"/>
      <c r="GL12" s="353"/>
      <c r="GM12" s="353"/>
      <c r="GN12" s="353"/>
      <c r="GO12" s="353"/>
      <c r="GP12" s="353"/>
      <c r="GQ12" s="353"/>
      <c r="GR12" s="353"/>
      <c r="GS12" s="353"/>
      <c r="GT12" s="353"/>
      <c r="GU12" s="353"/>
      <c r="GV12" s="353"/>
      <c r="GW12" s="353"/>
      <c r="GX12" s="353"/>
      <c r="GY12" s="353"/>
      <c r="GZ12" s="353"/>
      <c r="HA12" s="353"/>
      <c r="HB12" s="353"/>
      <c r="HC12" s="353"/>
      <c r="HD12" s="353"/>
      <c r="HE12" s="353"/>
      <c r="HF12" s="353"/>
      <c r="HG12" s="353"/>
      <c r="HH12" s="353"/>
      <c r="HI12" s="353"/>
      <c r="HJ12" s="353"/>
      <c r="HK12" s="353"/>
      <c r="HL12" s="353"/>
      <c r="HM12" s="353"/>
      <c r="HN12" s="353"/>
      <c r="HO12" s="353"/>
      <c r="HP12" s="353"/>
      <c r="HQ12" s="353"/>
      <c r="HR12" s="353"/>
      <c r="HS12" s="353"/>
      <c r="HT12" s="353"/>
      <c r="HU12" s="353"/>
      <c r="HV12" s="353"/>
      <c r="HW12" s="353"/>
      <c r="HX12" s="353"/>
      <c r="HY12" s="353"/>
      <c r="HZ12" s="353"/>
      <c r="IA12" s="353"/>
      <c r="IB12" s="353"/>
      <c r="IC12" s="353"/>
      <c r="ID12" s="353"/>
      <c r="IE12" s="353"/>
      <c r="IF12" s="353"/>
    </row>
    <row r="13" spans="1:240" ht="11.25">
      <c r="A13" s="388" t="s">
        <v>255</v>
      </c>
      <c r="B13" s="389"/>
      <c r="C13" s="389"/>
      <c r="D13" s="389"/>
      <c r="E13" s="389"/>
      <c r="F13" s="389"/>
      <c r="G13" s="390"/>
      <c r="H13" s="421" t="s">
        <v>217</v>
      </c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2"/>
      <c r="CI13" s="422"/>
      <c r="CJ13" s="422"/>
      <c r="CK13" s="422"/>
      <c r="CL13" s="403" t="s">
        <v>256</v>
      </c>
      <c r="CM13" s="389"/>
      <c r="CN13" s="389"/>
      <c r="CO13" s="389"/>
      <c r="CP13" s="389"/>
      <c r="CQ13" s="389"/>
      <c r="CR13" s="389"/>
      <c r="CS13" s="390"/>
      <c r="CT13" s="388" t="s">
        <v>41</v>
      </c>
      <c r="CU13" s="389"/>
      <c r="CV13" s="389"/>
      <c r="CW13" s="389"/>
      <c r="CX13" s="389"/>
      <c r="CY13" s="389"/>
      <c r="CZ13" s="389"/>
      <c r="DA13" s="390"/>
      <c r="DB13" s="388" t="s">
        <v>41</v>
      </c>
      <c r="DC13" s="389"/>
      <c r="DD13" s="389"/>
      <c r="DE13" s="389"/>
      <c r="DF13" s="389"/>
      <c r="DG13" s="389"/>
      <c r="DH13" s="389"/>
      <c r="DI13" s="389"/>
      <c r="DJ13" s="389"/>
      <c r="DK13" s="389"/>
      <c r="DL13" s="389"/>
      <c r="DM13" s="390"/>
      <c r="DN13" s="151">
        <f>1848000+81600</f>
        <v>1929600</v>
      </c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3"/>
      <c r="DZ13" s="151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3"/>
      <c r="EL13" s="151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3"/>
      <c r="EX13" s="362"/>
      <c r="EY13" s="363"/>
      <c r="EZ13" s="363"/>
      <c r="FA13" s="363"/>
      <c r="FB13" s="363"/>
      <c r="FC13" s="363"/>
      <c r="FD13" s="363"/>
      <c r="FE13" s="363"/>
      <c r="FF13" s="363"/>
      <c r="FG13" s="363"/>
      <c r="FH13" s="363"/>
      <c r="FI13" s="365"/>
      <c r="FJ13" s="352"/>
      <c r="FK13" s="353"/>
      <c r="FL13" s="353"/>
      <c r="FM13" s="353"/>
      <c r="FN13" s="353"/>
      <c r="FO13" s="353"/>
      <c r="FP13" s="353"/>
      <c r="FQ13" s="353"/>
      <c r="FR13" s="353"/>
      <c r="FS13" s="353"/>
      <c r="FT13" s="353"/>
      <c r="FU13" s="353"/>
      <c r="FV13" s="353"/>
      <c r="FW13" s="353"/>
      <c r="FX13" s="353"/>
      <c r="FY13" s="353"/>
      <c r="FZ13" s="353"/>
      <c r="GA13" s="353"/>
      <c r="GB13" s="353"/>
      <c r="GC13" s="353"/>
      <c r="GD13" s="353"/>
      <c r="GE13" s="353"/>
      <c r="GF13" s="353"/>
      <c r="GG13" s="353"/>
      <c r="GH13" s="353"/>
      <c r="GI13" s="353"/>
      <c r="GJ13" s="353"/>
      <c r="GK13" s="353"/>
      <c r="GL13" s="353"/>
      <c r="GM13" s="353"/>
      <c r="GN13" s="353"/>
      <c r="GO13" s="353"/>
      <c r="GP13" s="353"/>
      <c r="GQ13" s="353"/>
      <c r="GR13" s="353"/>
      <c r="GS13" s="353"/>
      <c r="GT13" s="353"/>
      <c r="GU13" s="353"/>
      <c r="GV13" s="353"/>
      <c r="GW13" s="353"/>
      <c r="GX13" s="353"/>
      <c r="GY13" s="353"/>
      <c r="GZ13" s="353"/>
      <c r="HA13" s="353"/>
      <c r="HB13" s="353"/>
      <c r="HC13" s="353"/>
      <c r="HD13" s="353"/>
      <c r="HE13" s="353"/>
      <c r="HF13" s="353"/>
      <c r="HG13" s="353"/>
      <c r="HH13" s="353"/>
      <c r="HI13" s="353"/>
      <c r="HJ13" s="353"/>
      <c r="HK13" s="353"/>
      <c r="HL13" s="353"/>
      <c r="HM13" s="353"/>
      <c r="HN13" s="353"/>
      <c r="HO13" s="353"/>
      <c r="HP13" s="353"/>
      <c r="HQ13" s="353"/>
      <c r="HR13" s="353"/>
      <c r="HS13" s="353"/>
      <c r="HT13" s="353"/>
      <c r="HU13" s="353"/>
      <c r="HV13" s="353"/>
      <c r="HW13" s="353"/>
      <c r="HX13" s="353"/>
      <c r="HY13" s="353"/>
      <c r="HZ13" s="353"/>
      <c r="IA13" s="353"/>
      <c r="IB13" s="353"/>
      <c r="IC13" s="353"/>
      <c r="ID13" s="353"/>
      <c r="IE13" s="353"/>
      <c r="IF13" s="353"/>
    </row>
    <row r="14" spans="1:240" ht="24" customHeight="1">
      <c r="A14" s="388" t="s">
        <v>184</v>
      </c>
      <c r="B14" s="389"/>
      <c r="C14" s="389"/>
      <c r="D14" s="389"/>
      <c r="E14" s="389"/>
      <c r="F14" s="389"/>
      <c r="G14" s="390"/>
      <c r="H14" s="456" t="s">
        <v>662</v>
      </c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57"/>
      <c r="AX14" s="457"/>
      <c r="AY14" s="457"/>
      <c r="AZ14" s="457"/>
      <c r="BA14" s="457"/>
      <c r="BB14" s="457"/>
      <c r="BC14" s="457"/>
      <c r="BD14" s="457"/>
      <c r="BE14" s="457"/>
      <c r="BF14" s="457"/>
      <c r="BG14" s="457"/>
      <c r="BH14" s="457"/>
      <c r="BI14" s="457"/>
      <c r="BJ14" s="457"/>
      <c r="BK14" s="457"/>
      <c r="BL14" s="457"/>
      <c r="BM14" s="457"/>
      <c r="BN14" s="457"/>
      <c r="BO14" s="457"/>
      <c r="BP14" s="457"/>
      <c r="BQ14" s="457"/>
      <c r="BR14" s="457"/>
      <c r="BS14" s="457"/>
      <c r="BT14" s="457"/>
      <c r="BU14" s="457"/>
      <c r="BV14" s="457"/>
      <c r="BW14" s="457"/>
      <c r="BX14" s="457"/>
      <c r="BY14" s="457"/>
      <c r="BZ14" s="457"/>
      <c r="CA14" s="457"/>
      <c r="CB14" s="457"/>
      <c r="CC14" s="457"/>
      <c r="CD14" s="457"/>
      <c r="CE14" s="457"/>
      <c r="CF14" s="457"/>
      <c r="CG14" s="457"/>
      <c r="CH14" s="457"/>
      <c r="CI14" s="457"/>
      <c r="CJ14" s="457"/>
      <c r="CK14" s="457"/>
      <c r="CL14" s="403" t="s">
        <v>186</v>
      </c>
      <c r="CM14" s="389"/>
      <c r="CN14" s="389"/>
      <c r="CO14" s="389"/>
      <c r="CP14" s="389"/>
      <c r="CQ14" s="389"/>
      <c r="CR14" s="389"/>
      <c r="CS14" s="390"/>
      <c r="CT14" s="388" t="s">
        <v>41</v>
      </c>
      <c r="CU14" s="389"/>
      <c r="CV14" s="389"/>
      <c r="CW14" s="389"/>
      <c r="CX14" s="389"/>
      <c r="CY14" s="389"/>
      <c r="CZ14" s="389"/>
      <c r="DA14" s="390"/>
      <c r="DB14" s="388"/>
      <c r="DC14" s="389"/>
      <c r="DD14" s="389"/>
      <c r="DE14" s="389"/>
      <c r="DF14" s="389"/>
      <c r="DG14" s="389"/>
      <c r="DH14" s="389"/>
      <c r="DI14" s="389"/>
      <c r="DJ14" s="389"/>
      <c r="DK14" s="389"/>
      <c r="DL14" s="389"/>
      <c r="DM14" s="390"/>
      <c r="DN14" s="151">
        <f>DN15+DN18+DN32</f>
        <v>24943160.43</v>
      </c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3"/>
      <c r="DZ14" s="151">
        <f>DZ15+DZ18+DZ32</f>
        <v>25645130</v>
      </c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3"/>
      <c r="EL14" s="151">
        <f>EL15+EL18+EL32</f>
        <v>25645130</v>
      </c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3"/>
      <c r="EX14" s="362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5"/>
      <c r="FJ14" s="352"/>
      <c r="FK14" s="353"/>
      <c r="FL14" s="353"/>
      <c r="FM14" s="353"/>
      <c r="FN14" s="353"/>
      <c r="FO14" s="353"/>
      <c r="FP14" s="353"/>
      <c r="FQ14" s="353"/>
      <c r="FR14" s="353"/>
      <c r="FS14" s="353"/>
      <c r="FT14" s="353"/>
      <c r="FU14" s="353"/>
      <c r="FV14" s="353"/>
      <c r="FW14" s="353"/>
      <c r="FX14" s="353"/>
      <c r="FY14" s="353"/>
      <c r="FZ14" s="353"/>
      <c r="GA14" s="353"/>
      <c r="GB14" s="353"/>
      <c r="GC14" s="353"/>
      <c r="GD14" s="353"/>
      <c r="GE14" s="353"/>
      <c r="GF14" s="353"/>
      <c r="GG14" s="353"/>
      <c r="GH14" s="353"/>
      <c r="GI14" s="353"/>
      <c r="GJ14" s="353"/>
      <c r="GK14" s="353"/>
      <c r="GL14" s="353"/>
      <c r="GM14" s="353"/>
      <c r="GN14" s="353"/>
      <c r="GO14" s="353"/>
      <c r="GP14" s="353"/>
      <c r="GQ14" s="353"/>
      <c r="GR14" s="353"/>
      <c r="GS14" s="353"/>
      <c r="GT14" s="353"/>
      <c r="GU14" s="353"/>
      <c r="GV14" s="353"/>
      <c r="GW14" s="353"/>
      <c r="GX14" s="353"/>
      <c r="GY14" s="353"/>
      <c r="GZ14" s="353"/>
      <c r="HA14" s="353"/>
      <c r="HB14" s="353"/>
      <c r="HC14" s="353"/>
      <c r="HD14" s="353"/>
      <c r="HE14" s="353"/>
      <c r="HF14" s="353"/>
      <c r="HG14" s="353"/>
      <c r="HH14" s="353"/>
      <c r="HI14" s="353"/>
      <c r="HJ14" s="353"/>
      <c r="HK14" s="353"/>
      <c r="HL14" s="353"/>
      <c r="HM14" s="353"/>
      <c r="HN14" s="353"/>
      <c r="HO14" s="353"/>
      <c r="HP14" s="353"/>
      <c r="HQ14" s="353"/>
      <c r="HR14" s="353"/>
      <c r="HS14" s="353"/>
      <c r="HT14" s="353"/>
      <c r="HU14" s="353"/>
      <c r="HV14" s="353"/>
      <c r="HW14" s="353"/>
      <c r="HX14" s="353"/>
      <c r="HY14" s="353"/>
      <c r="HZ14" s="353"/>
      <c r="IA14" s="353"/>
      <c r="IB14" s="353"/>
      <c r="IC14" s="353"/>
      <c r="ID14" s="353"/>
      <c r="IE14" s="353"/>
      <c r="IF14" s="353"/>
    </row>
    <row r="15" spans="1:240" ht="34.5" customHeight="1">
      <c r="A15" s="388" t="s">
        <v>187</v>
      </c>
      <c r="B15" s="389"/>
      <c r="C15" s="389"/>
      <c r="D15" s="389"/>
      <c r="E15" s="389"/>
      <c r="F15" s="389"/>
      <c r="G15" s="390"/>
      <c r="H15" s="421" t="s">
        <v>189</v>
      </c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03" t="s">
        <v>188</v>
      </c>
      <c r="CM15" s="389"/>
      <c r="CN15" s="389"/>
      <c r="CO15" s="389"/>
      <c r="CP15" s="389"/>
      <c r="CQ15" s="389"/>
      <c r="CR15" s="389"/>
      <c r="CS15" s="390"/>
      <c r="CT15" s="388" t="s">
        <v>41</v>
      </c>
      <c r="CU15" s="389"/>
      <c r="CV15" s="389"/>
      <c r="CW15" s="389"/>
      <c r="CX15" s="389"/>
      <c r="CY15" s="389"/>
      <c r="CZ15" s="389"/>
      <c r="DA15" s="390"/>
      <c r="DB15" s="388"/>
      <c r="DC15" s="389"/>
      <c r="DD15" s="389"/>
      <c r="DE15" s="389"/>
      <c r="DF15" s="389"/>
      <c r="DG15" s="389"/>
      <c r="DH15" s="389"/>
      <c r="DI15" s="389"/>
      <c r="DJ15" s="389"/>
      <c r="DK15" s="389"/>
      <c r="DL15" s="389"/>
      <c r="DM15" s="390"/>
      <c r="DN15" s="418">
        <f>DN17</f>
        <v>10769780</v>
      </c>
      <c r="DO15" s="419"/>
      <c r="DP15" s="419"/>
      <c r="DQ15" s="419"/>
      <c r="DR15" s="419"/>
      <c r="DS15" s="419"/>
      <c r="DT15" s="419"/>
      <c r="DU15" s="419"/>
      <c r="DV15" s="419"/>
      <c r="DW15" s="419"/>
      <c r="DX15" s="419"/>
      <c r="DY15" s="420"/>
      <c r="DZ15" s="418">
        <f>DZ17</f>
        <v>12699380</v>
      </c>
      <c r="EA15" s="419"/>
      <c r="EB15" s="419"/>
      <c r="EC15" s="419"/>
      <c r="ED15" s="419"/>
      <c r="EE15" s="419"/>
      <c r="EF15" s="419"/>
      <c r="EG15" s="419"/>
      <c r="EH15" s="419"/>
      <c r="EI15" s="419"/>
      <c r="EJ15" s="419"/>
      <c r="EK15" s="420"/>
      <c r="EL15" s="418">
        <f>EL17</f>
        <v>12699380</v>
      </c>
      <c r="EM15" s="419"/>
      <c r="EN15" s="419"/>
      <c r="EO15" s="419"/>
      <c r="EP15" s="419"/>
      <c r="EQ15" s="419"/>
      <c r="ER15" s="419"/>
      <c r="ES15" s="419"/>
      <c r="ET15" s="419"/>
      <c r="EU15" s="419"/>
      <c r="EV15" s="419"/>
      <c r="EW15" s="420"/>
      <c r="EX15" s="362"/>
      <c r="EY15" s="363"/>
      <c r="EZ15" s="363"/>
      <c r="FA15" s="363"/>
      <c r="FB15" s="363"/>
      <c r="FC15" s="363"/>
      <c r="FD15" s="363"/>
      <c r="FE15" s="363"/>
      <c r="FF15" s="363"/>
      <c r="FG15" s="363"/>
      <c r="FH15" s="363"/>
      <c r="FI15" s="365"/>
      <c r="FJ15" s="352"/>
      <c r="FK15" s="353"/>
      <c r="FL15" s="353"/>
      <c r="FM15" s="353"/>
      <c r="FN15" s="353"/>
      <c r="FO15" s="353"/>
      <c r="FP15" s="353"/>
      <c r="FQ15" s="353"/>
      <c r="FR15" s="353"/>
      <c r="FS15" s="353"/>
      <c r="FT15" s="353"/>
      <c r="FU15" s="353"/>
      <c r="FV15" s="353"/>
      <c r="FW15" s="353"/>
      <c r="FX15" s="353"/>
      <c r="FY15" s="353"/>
      <c r="FZ15" s="353"/>
      <c r="GA15" s="353"/>
      <c r="GB15" s="353"/>
      <c r="GC15" s="353"/>
      <c r="GD15" s="353"/>
      <c r="GE15" s="353"/>
      <c r="GF15" s="353"/>
      <c r="GG15" s="353"/>
      <c r="GH15" s="353"/>
      <c r="GI15" s="353"/>
      <c r="GJ15" s="353"/>
      <c r="GK15" s="353"/>
      <c r="GL15" s="353"/>
      <c r="GM15" s="353"/>
      <c r="GN15" s="353"/>
      <c r="GO15" s="353"/>
      <c r="GP15" s="353"/>
      <c r="GQ15" s="353"/>
      <c r="GR15" s="353"/>
      <c r="GS15" s="353"/>
      <c r="GT15" s="353"/>
      <c r="GU15" s="353"/>
      <c r="GV15" s="353"/>
      <c r="GW15" s="353"/>
      <c r="GX15" s="353"/>
      <c r="GY15" s="353"/>
      <c r="GZ15" s="353"/>
      <c r="HA15" s="353"/>
      <c r="HB15" s="353"/>
      <c r="HC15" s="353"/>
      <c r="HD15" s="353"/>
      <c r="HE15" s="353"/>
      <c r="HF15" s="353"/>
      <c r="HG15" s="353"/>
      <c r="HH15" s="353"/>
      <c r="HI15" s="353"/>
      <c r="HJ15" s="353"/>
      <c r="HK15" s="353"/>
      <c r="HL15" s="353"/>
      <c r="HM15" s="353"/>
      <c r="HN15" s="353"/>
      <c r="HO15" s="353"/>
      <c r="HP15" s="353"/>
      <c r="HQ15" s="353"/>
      <c r="HR15" s="353"/>
      <c r="HS15" s="353"/>
      <c r="HT15" s="353"/>
      <c r="HU15" s="353"/>
      <c r="HV15" s="353"/>
      <c r="HW15" s="353"/>
      <c r="HX15" s="353"/>
      <c r="HY15" s="353"/>
      <c r="HZ15" s="353"/>
      <c r="IA15" s="353"/>
      <c r="IB15" s="353"/>
      <c r="IC15" s="353"/>
      <c r="ID15" s="353"/>
      <c r="IE15" s="353"/>
      <c r="IF15" s="353"/>
    </row>
    <row r="16" spans="1:240" ht="24" customHeight="1">
      <c r="A16" s="388" t="s">
        <v>190</v>
      </c>
      <c r="B16" s="389"/>
      <c r="C16" s="389"/>
      <c r="D16" s="389"/>
      <c r="E16" s="389"/>
      <c r="F16" s="389"/>
      <c r="G16" s="390"/>
      <c r="H16" s="404" t="s">
        <v>191</v>
      </c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3" t="s">
        <v>192</v>
      </c>
      <c r="CM16" s="389"/>
      <c r="CN16" s="389"/>
      <c r="CO16" s="389"/>
      <c r="CP16" s="389"/>
      <c r="CQ16" s="389"/>
      <c r="CR16" s="389"/>
      <c r="CS16" s="390"/>
      <c r="CT16" s="388" t="s">
        <v>41</v>
      </c>
      <c r="CU16" s="389"/>
      <c r="CV16" s="389"/>
      <c r="CW16" s="389"/>
      <c r="CX16" s="389"/>
      <c r="CY16" s="389"/>
      <c r="CZ16" s="389"/>
      <c r="DA16" s="390"/>
      <c r="DB16" s="388"/>
      <c r="DC16" s="389"/>
      <c r="DD16" s="389"/>
      <c r="DE16" s="389"/>
      <c r="DF16" s="389"/>
      <c r="DG16" s="389"/>
      <c r="DH16" s="389"/>
      <c r="DI16" s="389"/>
      <c r="DJ16" s="389"/>
      <c r="DK16" s="389"/>
      <c r="DL16" s="389"/>
      <c r="DM16" s="390"/>
      <c r="DN16" s="415">
        <v>0</v>
      </c>
      <c r="DO16" s="416"/>
      <c r="DP16" s="416"/>
      <c r="DQ16" s="416"/>
      <c r="DR16" s="416"/>
      <c r="DS16" s="416"/>
      <c r="DT16" s="416"/>
      <c r="DU16" s="416"/>
      <c r="DV16" s="416"/>
      <c r="DW16" s="416"/>
      <c r="DX16" s="416"/>
      <c r="DY16" s="417"/>
      <c r="DZ16" s="415">
        <v>0</v>
      </c>
      <c r="EA16" s="416"/>
      <c r="EB16" s="416"/>
      <c r="EC16" s="416"/>
      <c r="ED16" s="416"/>
      <c r="EE16" s="416"/>
      <c r="EF16" s="416"/>
      <c r="EG16" s="416"/>
      <c r="EH16" s="416"/>
      <c r="EI16" s="416"/>
      <c r="EJ16" s="416"/>
      <c r="EK16" s="417"/>
      <c r="EL16" s="415">
        <v>0</v>
      </c>
      <c r="EM16" s="416"/>
      <c r="EN16" s="416"/>
      <c r="EO16" s="416"/>
      <c r="EP16" s="416"/>
      <c r="EQ16" s="416"/>
      <c r="ER16" s="416"/>
      <c r="ES16" s="416"/>
      <c r="ET16" s="416"/>
      <c r="EU16" s="416"/>
      <c r="EV16" s="416"/>
      <c r="EW16" s="417"/>
      <c r="EX16" s="362"/>
      <c r="EY16" s="363"/>
      <c r="EZ16" s="363"/>
      <c r="FA16" s="363"/>
      <c r="FB16" s="363"/>
      <c r="FC16" s="363"/>
      <c r="FD16" s="363"/>
      <c r="FE16" s="363"/>
      <c r="FF16" s="363"/>
      <c r="FG16" s="363"/>
      <c r="FH16" s="363"/>
      <c r="FI16" s="365"/>
      <c r="FJ16" s="352"/>
      <c r="FK16" s="353"/>
      <c r="FL16" s="353"/>
      <c r="FM16" s="353"/>
      <c r="FN16" s="353"/>
      <c r="FO16" s="353"/>
      <c r="FP16" s="353"/>
      <c r="FQ16" s="353"/>
      <c r="FR16" s="353"/>
      <c r="FS16" s="353"/>
      <c r="FT16" s="353"/>
      <c r="FU16" s="353"/>
      <c r="FV16" s="353"/>
      <c r="FW16" s="353"/>
      <c r="FX16" s="353"/>
      <c r="FY16" s="353"/>
      <c r="FZ16" s="353"/>
      <c r="GA16" s="353"/>
      <c r="GB16" s="353"/>
      <c r="GC16" s="353"/>
      <c r="GD16" s="353"/>
      <c r="GE16" s="353"/>
      <c r="GF16" s="353"/>
      <c r="GG16" s="353"/>
      <c r="GH16" s="353"/>
      <c r="GI16" s="353"/>
      <c r="GJ16" s="353"/>
      <c r="GK16" s="353"/>
      <c r="GL16" s="353"/>
      <c r="GM16" s="353"/>
      <c r="GN16" s="353"/>
      <c r="GO16" s="353"/>
      <c r="GP16" s="353"/>
      <c r="GQ16" s="353"/>
      <c r="GR16" s="353"/>
      <c r="GS16" s="353"/>
      <c r="GT16" s="353"/>
      <c r="GU16" s="353"/>
      <c r="GV16" s="353"/>
      <c r="GW16" s="353"/>
      <c r="GX16" s="353"/>
      <c r="GY16" s="353"/>
      <c r="GZ16" s="353"/>
      <c r="HA16" s="353"/>
      <c r="HB16" s="353"/>
      <c r="HC16" s="353"/>
      <c r="HD16" s="353"/>
      <c r="HE16" s="353"/>
      <c r="HF16" s="353"/>
      <c r="HG16" s="353"/>
      <c r="HH16" s="353"/>
      <c r="HI16" s="353"/>
      <c r="HJ16" s="353"/>
      <c r="HK16" s="353"/>
      <c r="HL16" s="353"/>
      <c r="HM16" s="353"/>
      <c r="HN16" s="353"/>
      <c r="HO16" s="353"/>
      <c r="HP16" s="353"/>
      <c r="HQ16" s="353"/>
      <c r="HR16" s="353"/>
      <c r="HS16" s="353"/>
      <c r="HT16" s="353"/>
      <c r="HU16" s="353"/>
      <c r="HV16" s="353"/>
      <c r="HW16" s="353"/>
      <c r="HX16" s="353"/>
      <c r="HY16" s="353"/>
      <c r="HZ16" s="353"/>
      <c r="IA16" s="353"/>
      <c r="IB16" s="353"/>
      <c r="IC16" s="353"/>
      <c r="ID16" s="353"/>
      <c r="IE16" s="353"/>
      <c r="IF16" s="353"/>
    </row>
    <row r="17" spans="1:240" ht="12.75" customHeight="1">
      <c r="A17" s="388" t="s">
        <v>193</v>
      </c>
      <c r="B17" s="389"/>
      <c r="C17" s="389"/>
      <c r="D17" s="389"/>
      <c r="E17" s="389"/>
      <c r="F17" s="389"/>
      <c r="G17" s="390"/>
      <c r="H17" s="404" t="s">
        <v>659</v>
      </c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5"/>
      <c r="CL17" s="403" t="s">
        <v>194</v>
      </c>
      <c r="CM17" s="389"/>
      <c r="CN17" s="389"/>
      <c r="CO17" s="389"/>
      <c r="CP17" s="389"/>
      <c r="CQ17" s="389"/>
      <c r="CR17" s="389"/>
      <c r="CS17" s="390"/>
      <c r="CT17" s="388" t="s">
        <v>41</v>
      </c>
      <c r="CU17" s="389"/>
      <c r="CV17" s="389"/>
      <c r="CW17" s="389"/>
      <c r="CX17" s="389"/>
      <c r="CY17" s="389"/>
      <c r="CZ17" s="389"/>
      <c r="DA17" s="390"/>
      <c r="DB17" s="388"/>
      <c r="DC17" s="389"/>
      <c r="DD17" s="389"/>
      <c r="DE17" s="389"/>
      <c r="DF17" s="389"/>
      <c r="DG17" s="389"/>
      <c r="DH17" s="389"/>
      <c r="DI17" s="389"/>
      <c r="DJ17" s="389"/>
      <c r="DK17" s="389"/>
      <c r="DL17" s="389"/>
      <c r="DM17" s="390"/>
      <c r="DN17" s="415">
        <f>12699380-1848000-81600</f>
        <v>10769780</v>
      </c>
      <c r="DO17" s="416"/>
      <c r="DP17" s="416"/>
      <c r="DQ17" s="416"/>
      <c r="DR17" s="416"/>
      <c r="DS17" s="416"/>
      <c r="DT17" s="416"/>
      <c r="DU17" s="416"/>
      <c r="DV17" s="416"/>
      <c r="DW17" s="416"/>
      <c r="DX17" s="416"/>
      <c r="DY17" s="417"/>
      <c r="DZ17" s="415">
        <f>12699380</f>
        <v>12699380</v>
      </c>
      <c r="EA17" s="416"/>
      <c r="EB17" s="416"/>
      <c r="EC17" s="416"/>
      <c r="ED17" s="416"/>
      <c r="EE17" s="416"/>
      <c r="EF17" s="416"/>
      <c r="EG17" s="416"/>
      <c r="EH17" s="416"/>
      <c r="EI17" s="416"/>
      <c r="EJ17" s="416"/>
      <c r="EK17" s="417"/>
      <c r="EL17" s="415">
        <f>12699380</f>
        <v>12699380</v>
      </c>
      <c r="EM17" s="416"/>
      <c r="EN17" s="416"/>
      <c r="EO17" s="416"/>
      <c r="EP17" s="416"/>
      <c r="EQ17" s="416"/>
      <c r="ER17" s="416"/>
      <c r="ES17" s="416"/>
      <c r="ET17" s="416"/>
      <c r="EU17" s="416"/>
      <c r="EV17" s="416"/>
      <c r="EW17" s="417"/>
      <c r="EX17" s="362"/>
      <c r="EY17" s="363"/>
      <c r="EZ17" s="363"/>
      <c r="FA17" s="363"/>
      <c r="FB17" s="363"/>
      <c r="FC17" s="363"/>
      <c r="FD17" s="363"/>
      <c r="FE17" s="363"/>
      <c r="FF17" s="363"/>
      <c r="FG17" s="363"/>
      <c r="FH17" s="363"/>
      <c r="FI17" s="365"/>
      <c r="FJ17" s="352"/>
      <c r="FK17" s="353"/>
      <c r="FL17" s="353"/>
      <c r="FM17" s="353"/>
      <c r="FN17" s="353"/>
      <c r="FO17" s="353"/>
      <c r="FP17" s="353"/>
      <c r="FQ17" s="353"/>
      <c r="FR17" s="353"/>
      <c r="FS17" s="353"/>
      <c r="FT17" s="353"/>
      <c r="FU17" s="353"/>
      <c r="FV17" s="353"/>
      <c r="FW17" s="353"/>
      <c r="FX17" s="353"/>
      <c r="FY17" s="353"/>
      <c r="FZ17" s="353"/>
      <c r="GA17" s="353"/>
      <c r="GB17" s="353"/>
      <c r="GC17" s="353"/>
      <c r="GD17" s="353"/>
      <c r="GE17" s="353"/>
      <c r="GF17" s="353"/>
      <c r="GG17" s="353"/>
      <c r="GH17" s="353"/>
      <c r="GI17" s="353"/>
      <c r="GJ17" s="353"/>
      <c r="GK17" s="353"/>
      <c r="GL17" s="353"/>
      <c r="GM17" s="353"/>
      <c r="GN17" s="353"/>
      <c r="GO17" s="353"/>
      <c r="GP17" s="353"/>
      <c r="GQ17" s="353"/>
      <c r="GR17" s="353"/>
      <c r="GS17" s="353"/>
      <c r="GT17" s="353"/>
      <c r="GU17" s="353"/>
      <c r="GV17" s="353"/>
      <c r="GW17" s="353"/>
      <c r="GX17" s="353"/>
      <c r="GY17" s="353"/>
      <c r="GZ17" s="353"/>
      <c r="HA17" s="353"/>
      <c r="HB17" s="353"/>
      <c r="HC17" s="353"/>
      <c r="HD17" s="353"/>
      <c r="HE17" s="353"/>
      <c r="HF17" s="353"/>
      <c r="HG17" s="353"/>
      <c r="HH17" s="353"/>
      <c r="HI17" s="353"/>
      <c r="HJ17" s="353"/>
      <c r="HK17" s="353"/>
      <c r="HL17" s="353"/>
      <c r="HM17" s="353"/>
      <c r="HN17" s="353"/>
      <c r="HO17" s="353"/>
      <c r="HP17" s="353"/>
      <c r="HQ17" s="353"/>
      <c r="HR17" s="353"/>
      <c r="HS17" s="353"/>
      <c r="HT17" s="353"/>
      <c r="HU17" s="353"/>
      <c r="HV17" s="353"/>
      <c r="HW17" s="353"/>
      <c r="HX17" s="353"/>
      <c r="HY17" s="353"/>
      <c r="HZ17" s="353"/>
      <c r="IA17" s="353"/>
      <c r="IB17" s="353"/>
      <c r="IC17" s="353"/>
      <c r="ID17" s="353"/>
      <c r="IE17" s="353"/>
      <c r="IF17" s="353"/>
    </row>
    <row r="18" spans="1:240" ht="24" customHeight="1">
      <c r="A18" s="388" t="s">
        <v>195</v>
      </c>
      <c r="B18" s="389"/>
      <c r="C18" s="389"/>
      <c r="D18" s="389"/>
      <c r="E18" s="389"/>
      <c r="F18" s="389"/>
      <c r="G18" s="390"/>
      <c r="H18" s="421" t="s">
        <v>196</v>
      </c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/>
      <c r="CK18" s="422"/>
      <c r="CL18" s="403" t="s">
        <v>197</v>
      </c>
      <c r="CM18" s="389"/>
      <c r="CN18" s="389"/>
      <c r="CO18" s="389"/>
      <c r="CP18" s="389"/>
      <c r="CQ18" s="389"/>
      <c r="CR18" s="389"/>
      <c r="CS18" s="390"/>
      <c r="CT18" s="388" t="s">
        <v>41</v>
      </c>
      <c r="CU18" s="389"/>
      <c r="CV18" s="389"/>
      <c r="CW18" s="389"/>
      <c r="CX18" s="389"/>
      <c r="CY18" s="389"/>
      <c r="CZ18" s="389"/>
      <c r="DA18" s="390"/>
      <c r="DB18" s="388"/>
      <c r="DC18" s="389"/>
      <c r="DD18" s="389"/>
      <c r="DE18" s="389"/>
      <c r="DF18" s="389"/>
      <c r="DG18" s="389"/>
      <c r="DH18" s="389"/>
      <c r="DI18" s="389"/>
      <c r="DJ18" s="389"/>
      <c r="DK18" s="389"/>
      <c r="DL18" s="389"/>
      <c r="DM18" s="390"/>
      <c r="DN18" s="418">
        <f>'Пр.2 ПФХД стр.1_4'!EF161+'Пр.2 ПФХД стр.1_4'!EF162</f>
        <v>3837500</v>
      </c>
      <c r="DO18" s="419"/>
      <c r="DP18" s="419"/>
      <c r="DQ18" s="419"/>
      <c r="DR18" s="419"/>
      <c r="DS18" s="419"/>
      <c r="DT18" s="419"/>
      <c r="DU18" s="419"/>
      <c r="DV18" s="419"/>
      <c r="DW18" s="419"/>
      <c r="DX18" s="419"/>
      <c r="DY18" s="420"/>
      <c r="DZ18" s="418">
        <f>'Пр.2 ПФХД стр.1_4'!ES162+'Пр.2 ПФХД стр.1_4'!ES161</f>
        <v>2798250</v>
      </c>
      <c r="EA18" s="419"/>
      <c r="EB18" s="419"/>
      <c r="EC18" s="419"/>
      <c r="ED18" s="419"/>
      <c r="EE18" s="419"/>
      <c r="EF18" s="419"/>
      <c r="EG18" s="419"/>
      <c r="EH18" s="419"/>
      <c r="EI18" s="419"/>
      <c r="EJ18" s="419"/>
      <c r="EK18" s="420"/>
      <c r="EL18" s="418">
        <f>'Пр.2 ПФХД стр.1_4'!FF162+'Пр.2 ПФХД стр.1_4'!FF161</f>
        <v>2798250</v>
      </c>
      <c r="EM18" s="419"/>
      <c r="EN18" s="419"/>
      <c r="EO18" s="419"/>
      <c r="EP18" s="419"/>
      <c r="EQ18" s="419"/>
      <c r="ER18" s="419"/>
      <c r="ES18" s="419"/>
      <c r="ET18" s="419"/>
      <c r="EU18" s="419"/>
      <c r="EV18" s="419"/>
      <c r="EW18" s="420"/>
      <c r="EX18" s="362"/>
      <c r="EY18" s="363"/>
      <c r="EZ18" s="363"/>
      <c r="FA18" s="363"/>
      <c r="FB18" s="363"/>
      <c r="FC18" s="363"/>
      <c r="FD18" s="363"/>
      <c r="FE18" s="363"/>
      <c r="FF18" s="363"/>
      <c r="FG18" s="363"/>
      <c r="FH18" s="363"/>
      <c r="FI18" s="365"/>
      <c r="FJ18" s="352"/>
      <c r="FK18" s="353"/>
      <c r="FL18" s="353"/>
      <c r="FM18" s="353"/>
      <c r="FN18" s="353"/>
      <c r="FO18" s="353"/>
      <c r="FP18" s="353"/>
      <c r="FQ18" s="353"/>
      <c r="FR18" s="353"/>
      <c r="FS18" s="353"/>
      <c r="FT18" s="353"/>
      <c r="FU18" s="353"/>
      <c r="FV18" s="353"/>
      <c r="FW18" s="353"/>
      <c r="FX18" s="353"/>
      <c r="FY18" s="353"/>
      <c r="FZ18" s="353"/>
      <c r="GA18" s="353"/>
      <c r="GB18" s="353"/>
      <c r="GC18" s="353"/>
      <c r="GD18" s="353"/>
      <c r="GE18" s="353"/>
      <c r="GF18" s="353"/>
      <c r="GG18" s="353"/>
      <c r="GH18" s="353"/>
      <c r="GI18" s="353"/>
      <c r="GJ18" s="353"/>
      <c r="GK18" s="353"/>
      <c r="GL18" s="353"/>
      <c r="GM18" s="353"/>
      <c r="GN18" s="353"/>
      <c r="GO18" s="353"/>
      <c r="GP18" s="353"/>
      <c r="GQ18" s="353"/>
      <c r="GR18" s="353"/>
      <c r="GS18" s="353"/>
      <c r="GT18" s="353"/>
      <c r="GU18" s="353"/>
      <c r="GV18" s="353"/>
      <c r="GW18" s="353"/>
      <c r="GX18" s="353"/>
      <c r="GY18" s="353"/>
      <c r="GZ18" s="353"/>
      <c r="HA18" s="353"/>
      <c r="HB18" s="353"/>
      <c r="HC18" s="353"/>
      <c r="HD18" s="353"/>
      <c r="HE18" s="353"/>
      <c r="HF18" s="353"/>
      <c r="HG18" s="353"/>
      <c r="HH18" s="353"/>
      <c r="HI18" s="353"/>
      <c r="HJ18" s="353"/>
      <c r="HK18" s="353"/>
      <c r="HL18" s="353"/>
      <c r="HM18" s="353"/>
      <c r="HN18" s="353"/>
      <c r="HO18" s="353"/>
      <c r="HP18" s="353"/>
      <c r="HQ18" s="353"/>
      <c r="HR18" s="353"/>
      <c r="HS18" s="353"/>
      <c r="HT18" s="353"/>
      <c r="HU18" s="353"/>
      <c r="HV18" s="353"/>
      <c r="HW18" s="353"/>
      <c r="HX18" s="353"/>
      <c r="HY18" s="353"/>
      <c r="HZ18" s="353"/>
      <c r="IA18" s="353"/>
      <c r="IB18" s="353"/>
      <c r="IC18" s="353"/>
      <c r="ID18" s="353"/>
      <c r="IE18" s="353"/>
      <c r="IF18" s="353"/>
    </row>
    <row r="19" spans="1:240" ht="13.5" customHeight="1">
      <c r="A19" s="388" t="s">
        <v>198</v>
      </c>
      <c r="B19" s="389"/>
      <c r="C19" s="389"/>
      <c r="D19" s="389"/>
      <c r="E19" s="389"/>
      <c r="F19" s="389"/>
      <c r="G19" s="390"/>
      <c r="H19" s="404" t="s">
        <v>546</v>
      </c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3" t="s">
        <v>199</v>
      </c>
      <c r="CM19" s="389"/>
      <c r="CN19" s="389"/>
      <c r="CO19" s="389"/>
      <c r="CP19" s="389"/>
      <c r="CQ19" s="389"/>
      <c r="CR19" s="389"/>
      <c r="CS19" s="390"/>
      <c r="CT19" s="388" t="s">
        <v>41</v>
      </c>
      <c r="CU19" s="389"/>
      <c r="CV19" s="389"/>
      <c r="CW19" s="389"/>
      <c r="CX19" s="389"/>
      <c r="CY19" s="389"/>
      <c r="CZ19" s="389"/>
      <c r="DA19" s="390"/>
      <c r="DB19" s="388"/>
      <c r="DC19" s="389"/>
      <c r="DD19" s="389"/>
      <c r="DE19" s="389"/>
      <c r="DF19" s="389"/>
      <c r="DG19" s="389"/>
      <c r="DH19" s="389"/>
      <c r="DI19" s="389"/>
      <c r="DJ19" s="389"/>
      <c r="DK19" s="389"/>
      <c r="DL19" s="389"/>
      <c r="DM19" s="390"/>
      <c r="DN19" s="415">
        <v>0</v>
      </c>
      <c r="DO19" s="416"/>
      <c r="DP19" s="416"/>
      <c r="DQ19" s="416"/>
      <c r="DR19" s="416"/>
      <c r="DS19" s="416"/>
      <c r="DT19" s="416"/>
      <c r="DU19" s="416"/>
      <c r="DV19" s="416"/>
      <c r="DW19" s="416"/>
      <c r="DX19" s="416"/>
      <c r="DY19" s="417"/>
      <c r="DZ19" s="415">
        <v>0</v>
      </c>
      <c r="EA19" s="416"/>
      <c r="EB19" s="416"/>
      <c r="EC19" s="416"/>
      <c r="ED19" s="416"/>
      <c r="EE19" s="416"/>
      <c r="EF19" s="416"/>
      <c r="EG19" s="416"/>
      <c r="EH19" s="416"/>
      <c r="EI19" s="416"/>
      <c r="EJ19" s="416"/>
      <c r="EK19" s="417"/>
      <c r="EL19" s="415">
        <v>0</v>
      </c>
      <c r="EM19" s="416"/>
      <c r="EN19" s="416"/>
      <c r="EO19" s="416"/>
      <c r="EP19" s="416"/>
      <c r="EQ19" s="416"/>
      <c r="ER19" s="416"/>
      <c r="ES19" s="416"/>
      <c r="ET19" s="416"/>
      <c r="EU19" s="416"/>
      <c r="EV19" s="416"/>
      <c r="EW19" s="417"/>
      <c r="EX19" s="362"/>
      <c r="EY19" s="363"/>
      <c r="EZ19" s="363"/>
      <c r="FA19" s="363"/>
      <c r="FB19" s="363"/>
      <c r="FC19" s="363"/>
      <c r="FD19" s="363"/>
      <c r="FE19" s="363"/>
      <c r="FF19" s="363"/>
      <c r="FG19" s="363"/>
      <c r="FH19" s="363"/>
      <c r="FI19" s="365"/>
      <c r="FJ19" s="352"/>
      <c r="FK19" s="353"/>
      <c r="FL19" s="353"/>
      <c r="FM19" s="353"/>
      <c r="FN19" s="353"/>
      <c r="FO19" s="353"/>
      <c r="FP19" s="353"/>
      <c r="FQ19" s="353"/>
      <c r="FR19" s="353"/>
      <c r="FS19" s="353"/>
      <c r="FT19" s="353"/>
      <c r="FU19" s="353"/>
      <c r="FV19" s="353"/>
      <c r="FW19" s="353"/>
      <c r="FX19" s="353"/>
      <c r="FY19" s="353"/>
      <c r="FZ19" s="353"/>
      <c r="GA19" s="353"/>
      <c r="GB19" s="353"/>
      <c r="GC19" s="353"/>
      <c r="GD19" s="353"/>
      <c r="GE19" s="353"/>
      <c r="GF19" s="353"/>
      <c r="GG19" s="353"/>
      <c r="GH19" s="353"/>
      <c r="GI19" s="353"/>
      <c r="GJ19" s="353"/>
      <c r="GK19" s="353"/>
      <c r="GL19" s="353"/>
      <c r="GM19" s="353"/>
      <c r="GN19" s="353"/>
      <c r="GO19" s="353"/>
      <c r="GP19" s="353"/>
      <c r="GQ19" s="353"/>
      <c r="GR19" s="353"/>
      <c r="GS19" s="353"/>
      <c r="GT19" s="353"/>
      <c r="GU19" s="353"/>
      <c r="GV19" s="353"/>
      <c r="GW19" s="353"/>
      <c r="GX19" s="353"/>
      <c r="GY19" s="353"/>
      <c r="GZ19" s="353"/>
      <c r="HA19" s="353"/>
      <c r="HB19" s="353"/>
      <c r="HC19" s="353"/>
      <c r="HD19" s="353"/>
      <c r="HE19" s="353"/>
      <c r="HF19" s="353"/>
      <c r="HG19" s="353"/>
      <c r="HH19" s="353"/>
      <c r="HI19" s="353"/>
      <c r="HJ19" s="353"/>
      <c r="HK19" s="353"/>
      <c r="HL19" s="353"/>
      <c r="HM19" s="353"/>
      <c r="HN19" s="353"/>
      <c r="HO19" s="353"/>
      <c r="HP19" s="353"/>
      <c r="HQ19" s="353"/>
      <c r="HR19" s="353"/>
      <c r="HS19" s="353"/>
      <c r="HT19" s="353"/>
      <c r="HU19" s="353"/>
      <c r="HV19" s="353"/>
      <c r="HW19" s="353"/>
      <c r="HX19" s="353"/>
      <c r="HY19" s="353"/>
      <c r="HZ19" s="353"/>
      <c r="IA19" s="353"/>
      <c r="IB19" s="353"/>
      <c r="IC19" s="353"/>
      <c r="ID19" s="353"/>
      <c r="IE19" s="353"/>
      <c r="IF19" s="353"/>
    </row>
    <row r="20" spans="1:240" ht="12" customHeight="1">
      <c r="A20" s="388"/>
      <c r="B20" s="389"/>
      <c r="C20" s="389"/>
      <c r="D20" s="389"/>
      <c r="E20" s="389"/>
      <c r="F20" s="389"/>
      <c r="G20" s="390"/>
      <c r="H20" s="400" t="s">
        <v>660</v>
      </c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1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1"/>
      <c r="CH20" s="401"/>
      <c r="CI20" s="401"/>
      <c r="CJ20" s="401"/>
      <c r="CK20" s="402"/>
      <c r="CL20" s="403" t="s">
        <v>257</v>
      </c>
      <c r="CM20" s="389"/>
      <c r="CN20" s="389"/>
      <c r="CO20" s="389"/>
      <c r="CP20" s="389"/>
      <c r="CQ20" s="389"/>
      <c r="CR20" s="389"/>
      <c r="CS20" s="390"/>
      <c r="CT20" s="388"/>
      <c r="CU20" s="389"/>
      <c r="CV20" s="389"/>
      <c r="CW20" s="389"/>
      <c r="CX20" s="389"/>
      <c r="CY20" s="389"/>
      <c r="CZ20" s="389"/>
      <c r="DA20" s="390"/>
      <c r="DB20" s="388"/>
      <c r="DC20" s="389"/>
      <c r="DD20" s="389"/>
      <c r="DE20" s="389"/>
      <c r="DF20" s="389"/>
      <c r="DG20" s="389"/>
      <c r="DH20" s="389"/>
      <c r="DI20" s="389"/>
      <c r="DJ20" s="389"/>
      <c r="DK20" s="389"/>
      <c r="DL20" s="389"/>
      <c r="DM20" s="390"/>
      <c r="DN20" s="415">
        <v>0</v>
      </c>
      <c r="DO20" s="416"/>
      <c r="DP20" s="416"/>
      <c r="DQ20" s="416"/>
      <c r="DR20" s="416"/>
      <c r="DS20" s="416"/>
      <c r="DT20" s="416"/>
      <c r="DU20" s="416"/>
      <c r="DV20" s="416"/>
      <c r="DW20" s="416"/>
      <c r="DX20" s="416"/>
      <c r="DY20" s="417"/>
      <c r="DZ20" s="415">
        <v>0</v>
      </c>
      <c r="EA20" s="416"/>
      <c r="EB20" s="416"/>
      <c r="EC20" s="416"/>
      <c r="ED20" s="416"/>
      <c r="EE20" s="416"/>
      <c r="EF20" s="416"/>
      <c r="EG20" s="416"/>
      <c r="EH20" s="416"/>
      <c r="EI20" s="416"/>
      <c r="EJ20" s="416"/>
      <c r="EK20" s="417"/>
      <c r="EL20" s="415">
        <v>0</v>
      </c>
      <c r="EM20" s="416"/>
      <c r="EN20" s="416"/>
      <c r="EO20" s="416"/>
      <c r="EP20" s="416"/>
      <c r="EQ20" s="416"/>
      <c r="ER20" s="416"/>
      <c r="ES20" s="416"/>
      <c r="ET20" s="416"/>
      <c r="EU20" s="416"/>
      <c r="EV20" s="416"/>
      <c r="EW20" s="417"/>
      <c r="EX20" s="362"/>
      <c r="EY20" s="363"/>
      <c r="EZ20" s="363"/>
      <c r="FA20" s="363"/>
      <c r="FB20" s="363"/>
      <c r="FC20" s="363"/>
      <c r="FD20" s="363"/>
      <c r="FE20" s="363"/>
      <c r="FF20" s="363"/>
      <c r="FG20" s="363"/>
      <c r="FH20" s="363"/>
      <c r="FI20" s="365"/>
      <c r="FJ20" s="352"/>
      <c r="FK20" s="353"/>
      <c r="FL20" s="353"/>
      <c r="FM20" s="353"/>
      <c r="FN20" s="353"/>
      <c r="FO20" s="353"/>
      <c r="FP20" s="353"/>
      <c r="FQ20" s="353"/>
      <c r="FR20" s="353"/>
      <c r="FS20" s="353"/>
      <c r="FT20" s="353"/>
      <c r="FU20" s="353"/>
      <c r="FV20" s="353"/>
      <c r="FW20" s="353"/>
      <c r="FX20" s="353"/>
      <c r="FY20" s="353"/>
      <c r="FZ20" s="353"/>
      <c r="GA20" s="353"/>
      <c r="GB20" s="353"/>
      <c r="GC20" s="353"/>
      <c r="GD20" s="353"/>
      <c r="GE20" s="353"/>
      <c r="GF20" s="353"/>
      <c r="GG20" s="353"/>
      <c r="GH20" s="353"/>
      <c r="GI20" s="353"/>
      <c r="GJ20" s="353"/>
      <c r="GK20" s="353"/>
      <c r="GL20" s="353"/>
      <c r="GM20" s="353"/>
      <c r="GN20" s="353"/>
      <c r="GO20" s="353"/>
      <c r="GP20" s="353"/>
      <c r="GQ20" s="353"/>
      <c r="GR20" s="353"/>
      <c r="GS20" s="353"/>
      <c r="GT20" s="353"/>
      <c r="GU20" s="353"/>
      <c r="GV20" s="353"/>
      <c r="GW20" s="353"/>
      <c r="GX20" s="353"/>
      <c r="GY20" s="353"/>
      <c r="GZ20" s="353"/>
      <c r="HA20" s="353"/>
      <c r="HB20" s="353"/>
      <c r="HC20" s="353"/>
      <c r="HD20" s="353"/>
      <c r="HE20" s="353"/>
      <c r="HF20" s="353"/>
      <c r="HG20" s="353"/>
      <c r="HH20" s="353"/>
      <c r="HI20" s="353"/>
      <c r="HJ20" s="353"/>
      <c r="HK20" s="353"/>
      <c r="HL20" s="353"/>
      <c r="HM20" s="353"/>
      <c r="HN20" s="353"/>
      <c r="HO20" s="353"/>
      <c r="HP20" s="353"/>
      <c r="HQ20" s="353"/>
      <c r="HR20" s="353"/>
      <c r="HS20" s="353"/>
      <c r="HT20" s="353"/>
      <c r="HU20" s="353"/>
      <c r="HV20" s="353"/>
      <c r="HW20" s="353"/>
      <c r="HX20" s="353"/>
      <c r="HY20" s="353"/>
      <c r="HZ20" s="353"/>
      <c r="IA20" s="353"/>
      <c r="IB20" s="353"/>
      <c r="IC20" s="353"/>
      <c r="ID20" s="353"/>
      <c r="IE20" s="353"/>
      <c r="IF20" s="353"/>
    </row>
    <row r="21" spans="1:240" ht="12.75" customHeight="1">
      <c r="A21" s="388" t="s">
        <v>200</v>
      </c>
      <c r="B21" s="389"/>
      <c r="C21" s="389"/>
      <c r="D21" s="389"/>
      <c r="E21" s="389"/>
      <c r="F21" s="389"/>
      <c r="G21" s="390"/>
      <c r="H21" s="404" t="s">
        <v>217</v>
      </c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3" t="s">
        <v>201</v>
      </c>
      <c r="CM21" s="389"/>
      <c r="CN21" s="389"/>
      <c r="CO21" s="389"/>
      <c r="CP21" s="389"/>
      <c r="CQ21" s="389"/>
      <c r="CR21" s="389"/>
      <c r="CS21" s="390"/>
      <c r="CT21" s="388" t="s">
        <v>41</v>
      </c>
      <c r="CU21" s="389"/>
      <c r="CV21" s="389"/>
      <c r="CW21" s="389"/>
      <c r="CX21" s="389"/>
      <c r="CY21" s="389"/>
      <c r="CZ21" s="389"/>
      <c r="DA21" s="390"/>
      <c r="DB21" s="388"/>
      <c r="DC21" s="389"/>
      <c r="DD21" s="389"/>
      <c r="DE21" s="389"/>
      <c r="DF21" s="389"/>
      <c r="DG21" s="389"/>
      <c r="DH21" s="389"/>
      <c r="DI21" s="389"/>
      <c r="DJ21" s="389"/>
      <c r="DK21" s="389"/>
      <c r="DL21" s="389"/>
      <c r="DM21" s="390"/>
      <c r="DN21" s="415">
        <v>3837500</v>
      </c>
      <c r="DO21" s="416"/>
      <c r="DP21" s="416"/>
      <c r="DQ21" s="416"/>
      <c r="DR21" s="416"/>
      <c r="DS21" s="416"/>
      <c r="DT21" s="416"/>
      <c r="DU21" s="416"/>
      <c r="DV21" s="416"/>
      <c r="DW21" s="416"/>
      <c r="DX21" s="416"/>
      <c r="DY21" s="417"/>
      <c r="DZ21" s="415">
        <v>2798250</v>
      </c>
      <c r="EA21" s="416"/>
      <c r="EB21" s="416"/>
      <c r="EC21" s="416"/>
      <c r="ED21" s="416"/>
      <c r="EE21" s="416"/>
      <c r="EF21" s="416"/>
      <c r="EG21" s="416"/>
      <c r="EH21" s="416"/>
      <c r="EI21" s="416"/>
      <c r="EJ21" s="416"/>
      <c r="EK21" s="417"/>
      <c r="EL21" s="415">
        <v>2798250</v>
      </c>
      <c r="EM21" s="416"/>
      <c r="EN21" s="416"/>
      <c r="EO21" s="416"/>
      <c r="EP21" s="416"/>
      <c r="EQ21" s="416"/>
      <c r="ER21" s="416"/>
      <c r="ES21" s="416"/>
      <c r="ET21" s="416"/>
      <c r="EU21" s="416"/>
      <c r="EV21" s="416"/>
      <c r="EW21" s="417"/>
      <c r="EX21" s="362"/>
      <c r="EY21" s="363"/>
      <c r="EZ21" s="363"/>
      <c r="FA21" s="363"/>
      <c r="FB21" s="363"/>
      <c r="FC21" s="363"/>
      <c r="FD21" s="363"/>
      <c r="FE21" s="363"/>
      <c r="FF21" s="363"/>
      <c r="FG21" s="363"/>
      <c r="FH21" s="363"/>
      <c r="FI21" s="365"/>
      <c r="FJ21" s="352"/>
      <c r="FK21" s="353"/>
      <c r="FL21" s="353"/>
      <c r="FM21" s="353"/>
      <c r="FN21" s="353"/>
      <c r="FO21" s="353"/>
      <c r="FP21" s="353"/>
      <c r="FQ21" s="353"/>
      <c r="FR21" s="353"/>
      <c r="FS21" s="353"/>
      <c r="FT21" s="353"/>
      <c r="FU21" s="353"/>
      <c r="FV21" s="353"/>
      <c r="FW21" s="353"/>
      <c r="FX21" s="353"/>
      <c r="FY21" s="353"/>
      <c r="FZ21" s="353"/>
      <c r="GA21" s="353"/>
      <c r="GB21" s="353"/>
      <c r="GC21" s="353"/>
      <c r="GD21" s="353"/>
      <c r="GE21" s="353"/>
      <c r="GF21" s="353"/>
      <c r="GG21" s="353"/>
      <c r="GH21" s="353"/>
      <c r="GI21" s="353"/>
      <c r="GJ21" s="353"/>
      <c r="GK21" s="353"/>
      <c r="GL21" s="353"/>
      <c r="GM21" s="353"/>
      <c r="GN21" s="353"/>
      <c r="GO21" s="353"/>
      <c r="GP21" s="353"/>
      <c r="GQ21" s="353"/>
      <c r="GR21" s="353"/>
      <c r="GS21" s="353"/>
      <c r="GT21" s="353"/>
      <c r="GU21" s="353"/>
      <c r="GV21" s="353"/>
      <c r="GW21" s="353"/>
      <c r="GX21" s="353"/>
      <c r="GY21" s="353"/>
      <c r="GZ21" s="353"/>
      <c r="HA21" s="353"/>
      <c r="HB21" s="353"/>
      <c r="HC21" s="353"/>
      <c r="HD21" s="353"/>
      <c r="HE21" s="353"/>
      <c r="HF21" s="353"/>
      <c r="HG21" s="353"/>
      <c r="HH21" s="353"/>
      <c r="HI21" s="353"/>
      <c r="HJ21" s="353"/>
      <c r="HK21" s="353"/>
      <c r="HL21" s="353"/>
      <c r="HM21" s="353"/>
      <c r="HN21" s="353"/>
      <c r="HO21" s="353"/>
      <c r="HP21" s="353"/>
      <c r="HQ21" s="353"/>
      <c r="HR21" s="353"/>
      <c r="HS21" s="353"/>
      <c r="HT21" s="353"/>
      <c r="HU21" s="353"/>
      <c r="HV21" s="353"/>
      <c r="HW21" s="353"/>
      <c r="HX21" s="353"/>
      <c r="HY21" s="353"/>
      <c r="HZ21" s="353"/>
      <c r="IA21" s="353"/>
      <c r="IB21" s="353"/>
      <c r="IC21" s="353"/>
      <c r="ID21" s="353"/>
      <c r="IE21" s="353"/>
      <c r="IF21" s="353"/>
    </row>
    <row r="22" spans="1:240" ht="12.75" customHeight="1">
      <c r="A22" s="388" t="s">
        <v>202</v>
      </c>
      <c r="B22" s="389"/>
      <c r="C22" s="389"/>
      <c r="D22" s="389"/>
      <c r="E22" s="389"/>
      <c r="F22" s="389"/>
      <c r="G22" s="390"/>
      <c r="H22" s="421" t="s">
        <v>661</v>
      </c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03" t="s">
        <v>203</v>
      </c>
      <c r="CM22" s="389"/>
      <c r="CN22" s="389"/>
      <c r="CO22" s="389"/>
      <c r="CP22" s="389"/>
      <c r="CQ22" s="389"/>
      <c r="CR22" s="389"/>
      <c r="CS22" s="390"/>
      <c r="CT22" s="388" t="s">
        <v>41</v>
      </c>
      <c r="CU22" s="389"/>
      <c r="CV22" s="389"/>
      <c r="CW22" s="389"/>
      <c r="CX22" s="389"/>
      <c r="CY22" s="389"/>
      <c r="CZ22" s="389"/>
      <c r="DA22" s="390"/>
      <c r="DB22" s="388"/>
      <c r="DC22" s="389"/>
      <c r="DD22" s="389"/>
      <c r="DE22" s="389"/>
      <c r="DF22" s="389"/>
      <c r="DG22" s="389"/>
      <c r="DH22" s="389"/>
      <c r="DI22" s="389"/>
      <c r="DJ22" s="389"/>
      <c r="DK22" s="389"/>
      <c r="DL22" s="389"/>
      <c r="DM22" s="390"/>
      <c r="DN22" s="415">
        <v>0</v>
      </c>
      <c r="DO22" s="416"/>
      <c r="DP22" s="416"/>
      <c r="DQ22" s="416"/>
      <c r="DR22" s="416"/>
      <c r="DS22" s="416"/>
      <c r="DT22" s="416"/>
      <c r="DU22" s="416"/>
      <c r="DV22" s="416"/>
      <c r="DW22" s="416"/>
      <c r="DX22" s="416"/>
      <c r="DY22" s="417"/>
      <c r="DZ22" s="415">
        <v>0</v>
      </c>
      <c r="EA22" s="416"/>
      <c r="EB22" s="416"/>
      <c r="EC22" s="416"/>
      <c r="ED22" s="416"/>
      <c r="EE22" s="416"/>
      <c r="EF22" s="416"/>
      <c r="EG22" s="416"/>
      <c r="EH22" s="416"/>
      <c r="EI22" s="416"/>
      <c r="EJ22" s="416"/>
      <c r="EK22" s="417"/>
      <c r="EL22" s="415">
        <v>0</v>
      </c>
      <c r="EM22" s="416"/>
      <c r="EN22" s="416"/>
      <c r="EO22" s="416"/>
      <c r="EP22" s="416"/>
      <c r="EQ22" s="416"/>
      <c r="ER22" s="416"/>
      <c r="ES22" s="416"/>
      <c r="ET22" s="416"/>
      <c r="EU22" s="416"/>
      <c r="EV22" s="416"/>
      <c r="EW22" s="417"/>
      <c r="EX22" s="362"/>
      <c r="EY22" s="363"/>
      <c r="EZ22" s="363"/>
      <c r="FA22" s="363"/>
      <c r="FB22" s="363"/>
      <c r="FC22" s="363"/>
      <c r="FD22" s="363"/>
      <c r="FE22" s="363"/>
      <c r="FF22" s="363"/>
      <c r="FG22" s="363"/>
      <c r="FH22" s="363"/>
      <c r="FI22" s="365"/>
      <c r="FJ22" s="352"/>
      <c r="FK22" s="353"/>
      <c r="FL22" s="353"/>
      <c r="FM22" s="353"/>
      <c r="FN22" s="353"/>
      <c r="FO22" s="353"/>
      <c r="FP22" s="353"/>
      <c r="FQ22" s="353"/>
      <c r="FR22" s="353"/>
      <c r="FS22" s="353"/>
      <c r="FT22" s="353"/>
      <c r="FU22" s="353"/>
      <c r="FV22" s="353"/>
      <c r="FW22" s="353"/>
      <c r="FX22" s="353"/>
      <c r="FY22" s="353"/>
      <c r="FZ22" s="353"/>
      <c r="GA22" s="353"/>
      <c r="GB22" s="353"/>
      <c r="GC22" s="353"/>
      <c r="GD22" s="353"/>
      <c r="GE22" s="353"/>
      <c r="GF22" s="353"/>
      <c r="GG22" s="353"/>
      <c r="GH22" s="353"/>
      <c r="GI22" s="353"/>
      <c r="GJ22" s="353"/>
      <c r="GK22" s="353"/>
      <c r="GL22" s="353"/>
      <c r="GM22" s="353"/>
      <c r="GN22" s="353"/>
      <c r="GO22" s="353"/>
      <c r="GP22" s="353"/>
      <c r="GQ22" s="353"/>
      <c r="GR22" s="353"/>
      <c r="GS22" s="353"/>
      <c r="GT22" s="353"/>
      <c r="GU22" s="353"/>
      <c r="GV22" s="353"/>
      <c r="GW22" s="353"/>
      <c r="GX22" s="353"/>
      <c r="GY22" s="353"/>
      <c r="GZ22" s="353"/>
      <c r="HA22" s="353"/>
      <c r="HB22" s="353"/>
      <c r="HC22" s="353"/>
      <c r="HD22" s="353"/>
      <c r="HE22" s="353"/>
      <c r="HF22" s="353"/>
      <c r="HG22" s="353"/>
      <c r="HH22" s="353"/>
      <c r="HI22" s="353"/>
      <c r="HJ22" s="353"/>
      <c r="HK22" s="353"/>
      <c r="HL22" s="353"/>
      <c r="HM22" s="353"/>
      <c r="HN22" s="353"/>
      <c r="HO22" s="353"/>
      <c r="HP22" s="353"/>
      <c r="HQ22" s="353"/>
      <c r="HR22" s="353"/>
      <c r="HS22" s="353"/>
      <c r="HT22" s="353"/>
      <c r="HU22" s="353"/>
      <c r="HV22" s="353"/>
      <c r="HW22" s="353"/>
      <c r="HX22" s="353"/>
      <c r="HY22" s="353"/>
      <c r="HZ22" s="353"/>
      <c r="IA22" s="353"/>
      <c r="IB22" s="353"/>
      <c r="IC22" s="353"/>
      <c r="ID22" s="353"/>
      <c r="IE22" s="353"/>
      <c r="IF22" s="353"/>
    </row>
    <row r="23" spans="1:240" ht="12.75" customHeight="1" thickBot="1">
      <c r="A23" s="388"/>
      <c r="B23" s="389"/>
      <c r="C23" s="389"/>
      <c r="D23" s="389"/>
      <c r="E23" s="389"/>
      <c r="F23" s="389"/>
      <c r="G23" s="390"/>
      <c r="H23" s="400" t="s">
        <v>660</v>
      </c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402"/>
      <c r="CL23" s="437" t="s">
        <v>258</v>
      </c>
      <c r="CM23" s="435"/>
      <c r="CN23" s="435"/>
      <c r="CO23" s="435"/>
      <c r="CP23" s="435"/>
      <c r="CQ23" s="435"/>
      <c r="CR23" s="435"/>
      <c r="CS23" s="436"/>
      <c r="CT23" s="434"/>
      <c r="CU23" s="435"/>
      <c r="CV23" s="435"/>
      <c r="CW23" s="435"/>
      <c r="CX23" s="435"/>
      <c r="CY23" s="435"/>
      <c r="CZ23" s="435"/>
      <c r="DA23" s="436"/>
      <c r="DB23" s="434"/>
      <c r="DC23" s="435"/>
      <c r="DD23" s="435"/>
      <c r="DE23" s="435"/>
      <c r="DF23" s="435"/>
      <c r="DG23" s="435"/>
      <c r="DH23" s="435"/>
      <c r="DI23" s="435"/>
      <c r="DJ23" s="435"/>
      <c r="DK23" s="435"/>
      <c r="DL23" s="435"/>
      <c r="DM23" s="436"/>
      <c r="DN23" s="406">
        <v>0</v>
      </c>
      <c r="DO23" s="407"/>
      <c r="DP23" s="407"/>
      <c r="DQ23" s="407"/>
      <c r="DR23" s="407"/>
      <c r="DS23" s="407"/>
      <c r="DT23" s="407"/>
      <c r="DU23" s="407"/>
      <c r="DV23" s="407"/>
      <c r="DW23" s="407"/>
      <c r="DX23" s="407"/>
      <c r="DY23" s="408"/>
      <c r="DZ23" s="406">
        <v>0</v>
      </c>
      <c r="EA23" s="407"/>
      <c r="EB23" s="407"/>
      <c r="EC23" s="407"/>
      <c r="ED23" s="407"/>
      <c r="EE23" s="407"/>
      <c r="EF23" s="407"/>
      <c r="EG23" s="407"/>
      <c r="EH23" s="407"/>
      <c r="EI23" s="407"/>
      <c r="EJ23" s="407"/>
      <c r="EK23" s="408"/>
      <c r="EL23" s="406">
        <v>0</v>
      </c>
      <c r="EM23" s="407"/>
      <c r="EN23" s="407"/>
      <c r="EO23" s="407"/>
      <c r="EP23" s="407"/>
      <c r="EQ23" s="407"/>
      <c r="ER23" s="407"/>
      <c r="ES23" s="407"/>
      <c r="ET23" s="407"/>
      <c r="EU23" s="407"/>
      <c r="EV23" s="407"/>
      <c r="EW23" s="408"/>
      <c r="EX23" s="406"/>
      <c r="EY23" s="407"/>
      <c r="EZ23" s="407"/>
      <c r="FA23" s="407"/>
      <c r="FB23" s="407"/>
      <c r="FC23" s="407"/>
      <c r="FD23" s="407"/>
      <c r="FE23" s="407"/>
      <c r="FF23" s="407"/>
      <c r="FG23" s="407"/>
      <c r="FH23" s="407"/>
      <c r="FI23" s="414"/>
      <c r="FJ23" s="352"/>
      <c r="FK23" s="353"/>
      <c r="FL23" s="353"/>
      <c r="FM23" s="353"/>
      <c r="FN23" s="353"/>
      <c r="FO23" s="353"/>
      <c r="FP23" s="353"/>
      <c r="FQ23" s="353"/>
      <c r="FR23" s="353"/>
      <c r="FS23" s="353"/>
      <c r="FT23" s="353"/>
      <c r="FU23" s="353"/>
      <c r="FV23" s="353"/>
      <c r="FW23" s="353"/>
      <c r="FX23" s="353"/>
      <c r="FY23" s="353"/>
      <c r="FZ23" s="353"/>
      <c r="GA23" s="353"/>
      <c r="GB23" s="353"/>
      <c r="GC23" s="353"/>
      <c r="GD23" s="353"/>
      <c r="GE23" s="353"/>
      <c r="GF23" s="353"/>
      <c r="GG23" s="353"/>
      <c r="GH23" s="353"/>
      <c r="GI23" s="353"/>
      <c r="GJ23" s="353"/>
      <c r="GK23" s="353"/>
      <c r="GL23" s="353"/>
      <c r="GM23" s="353"/>
      <c r="GN23" s="353"/>
      <c r="GO23" s="353"/>
      <c r="GP23" s="353"/>
      <c r="GQ23" s="353"/>
      <c r="GR23" s="353"/>
      <c r="GS23" s="353"/>
      <c r="GT23" s="353"/>
      <c r="GU23" s="353"/>
      <c r="GV23" s="353"/>
      <c r="GW23" s="353"/>
      <c r="GX23" s="353"/>
      <c r="GY23" s="353"/>
      <c r="GZ23" s="353"/>
      <c r="HA23" s="353"/>
      <c r="HB23" s="353"/>
      <c r="HC23" s="353"/>
      <c r="HD23" s="353"/>
      <c r="HE23" s="353"/>
      <c r="HF23" s="353"/>
      <c r="HG23" s="353"/>
      <c r="HH23" s="353"/>
      <c r="HI23" s="353"/>
      <c r="HJ23" s="353"/>
      <c r="HK23" s="353"/>
      <c r="HL23" s="353"/>
      <c r="HM23" s="353"/>
      <c r="HN23" s="353"/>
      <c r="HO23" s="353"/>
      <c r="HP23" s="353"/>
      <c r="HQ23" s="353"/>
      <c r="HR23" s="353"/>
      <c r="HS23" s="353"/>
      <c r="HT23" s="353"/>
      <c r="HU23" s="353"/>
      <c r="HV23" s="353"/>
      <c r="HW23" s="353"/>
      <c r="HX23" s="353"/>
      <c r="HY23" s="353"/>
      <c r="HZ23" s="353"/>
      <c r="IA23" s="353"/>
      <c r="IB23" s="353"/>
      <c r="IC23" s="353"/>
      <c r="ID23" s="353"/>
      <c r="IE23" s="353"/>
      <c r="IF23" s="353"/>
    </row>
    <row r="24" spans="1:240" ht="9.75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352"/>
      <c r="FK24" s="353"/>
      <c r="FL24" s="353"/>
      <c r="FM24" s="353"/>
      <c r="FN24" s="353"/>
      <c r="FO24" s="353"/>
      <c r="FP24" s="353"/>
      <c r="FQ24" s="353"/>
      <c r="FR24" s="353"/>
      <c r="FS24" s="353"/>
      <c r="FT24" s="353"/>
      <c r="FU24" s="353"/>
      <c r="FV24" s="353"/>
      <c r="FW24" s="353"/>
      <c r="FX24" s="353"/>
      <c r="FY24" s="353"/>
      <c r="FZ24" s="353"/>
      <c r="GA24" s="353"/>
      <c r="GB24" s="353"/>
      <c r="GC24" s="353"/>
      <c r="GD24" s="353"/>
      <c r="GE24" s="353"/>
      <c r="GF24" s="353"/>
      <c r="GG24" s="353"/>
      <c r="GH24" s="353"/>
      <c r="GI24" s="353"/>
      <c r="GJ24" s="353"/>
      <c r="GK24" s="353"/>
      <c r="GL24" s="353"/>
      <c r="GM24" s="353"/>
      <c r="GN24" s="353"/>
      <c r="GO24" s="353"/>
      <c r="GP24" s="353"/>
      <c r="GQ24" s="353"/>
      <c r="GR24" s="353"/>
      <c r="GS24" s="353"/>
      <c r="GT24" s="353"/>
      <c r="GU24" s="353"/>
      <c r="GV24" s="353"/>
      <c r="GW24" s="353"/>
      <c r="GX24" s="353"/>
      <c r="GY24" s="353"/>
      <c r="GZ24" s="353"/>
      <c r="HA24" s="353"/>
      <c r="HB24" s="353"/>
      <c r="HC24" s="353"/>
      <c r="HD24" s="353"/>
      <c r="HE24" s="353"/>
      <c r="HF24" s="353"/>
      <c r="HG24" s="353"/>
      <c r="HH24" s="353"/>
      <c r="HI24" s="353"/>
      <c r="HJ24" s="353"/>
      <c r="HK24" s="353"/>
      <c r="HL24" s="353"/>
      <c r="HM24" s="353"/>
      <c r="HN24" s="353"/>
      <c r="HO24" s="353"/>
      <c r="HP24" s="353"/>
      <c r="HQ24" s="353"/>
      <c r="HR24" s="353"/>
      <c r="HS24" s="353"/>
      <c r="HT24" s="353"/>
      <c r="HU24" s="353"/>
      <c r="HV24" s="353"/>
      <c r="HW24" s="353"/>
      <c r="HX24" s="353"/>
      <c r="HY24" s="353"/>
      <c r="HZ24" s="353"/>
      <c r="IA24" s="353"/>
      <c r="IB24" s="353"/>
      <c r="IC24" s="353"/>
      <c r="ID24" s="353"/>
      <c r="IE24" s="353"/>
      <c r="IF24" s="353"/>
    </row>
    <row r="25" spans="1:240" ht="11.25" customHeight="1">
      <c r="A25" s="366" t="s">
        <v>172</v>
      </c>
      <c r="B25" s="367"/>
      <c r="C25" s="367"/>
      <c r="D25" s="367"/>
      <c r="E25" s="367"/>
      <c r="F25" s="367"/>
      <c r="G25" s="368"/>
      <c r="H25" s="379" t="s">
        <v>0</v>
      </c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80"/>
      <c r="CL25" s="366" t="s">
        <v>173</v>
      </c>
      <c r="CM25" s="367"/>
      <c r="CN25" s="367"/>
      <c r="CO25" s="367"/>
      <c r="CP25" s="367"/>
      <c r="CQ25" s="367"/>
      <c r="CR25" s="367"/>
      <c r="CS25" s="368"/>
      <c r="CT25" s="366" t="s">
        <v>174</v>
      </c>
      <c r="CU25" s="367"/>
      <c r="CV25" s="367"/>
      <c r="CW25" s="367"/>
      <c r="CX25" s="367"/>
      <c r="CY25" s="367"/>
      <c r="CZ25" s="367"/>
      <c r="DA25" s="368"/>
      <c r="DB25" s="366" t="s">
        <v>251</v>
      </c>
      <c r="DC25" s="367"/>
      <c r="DD25" s="367"/>
      <c r="DE25" s="367"/>
      <c r="DF25" s="367"/>
      <c r="DG25" s="367"/>
      <c r="DH25" s="367"/>
      <c r="DI25" s="367"/>
      <c r="DJ25" s="367"/>
      <c r="DK25" s="367"/>
      <c r="DL25" s="367"/>
      <c r="DM25" s="368"/>
      <c r="DN25" s="409" t="s">
        <v>8</v>
      </c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0"/>
      <c r="EP25" s="410"/>
      <c r="EQ25" s="410"/>
      <c r="ER25" s="410"/>
      <c r="ES25" s="410"/>
      <c r="ET25" s="410"/>
      <c r="EU25" s="410"/>
      <c r="EV25" s="410"/>
      <c r="EW25" s="410"/>
      <c r="EX25" s="410"/>
      <c r="EY25" s="410"/>
      <c r="EZ25" s="410"/>
      <c r="FA25" s="410"/>
      <c r="FB25" s="410"/>
      <c r="FC25" s="410"/>
      <c r="FD25" s="410"/>
      <c r="FE25" s="410"/>
      <c r="FF25" s="410"/>
      <c r="FG25" s="410"/>
      <c r="FH25" s="410"/>
      <c r="FI25" s="411"/>
      <c r="FJ25" s="352"/>
      <c r="FK25" s="353"/>
      <c r="FL25" s="353"/>
      <c r="FM25" s="353"/>
      <c r="FN25" s="353"/>
      <c r="FO25" s="353"/>
      <c r="FP25" s="353"/>
      <c r="FQ25" s="353"/>
      <c r="FR25" s="353"/>
      <c r="FS25" s="353"/>
      <c r="FT25" s="353"/>
      <c r="FU25" s="353"/>
      <c r="FV25" s="353"/>
      <c r="FW25" s="353"/>
      <c r="FX25" s="353"/>
      <c r="FY25" s="353"/>
      <c r="FZ25" s="353"/>
      <c r="GA25" s="353"/>
      <c r="GB25" s="353"/>
      <c r="GC25" s="353"/>
      <c r="GD25" s="353"/>
      <c r="GE25" s="353"/>
      <c r="GF25" s="353"/>
      <c r="GG25" s="353"/>
      <c r="GH25" s="353"/>
      <c r="GI25" s="353"/>
      <c r="GJ25" s="353"/>
      <c r="GK25" s="353"/>
      <c r="GL25" s="353"/>
      <c r="GM25" s="353"/>
      <c r="GN25" s="353"/>
      <c r="GO25" s="353"/>
      <c r="GP25" s="353"/>
      <c r="GQ25" s="353"/>
      <c r="GR25" s="353"/>
      <c r="GS25" s="353"/>
      <c r="GT25" s="353"/>
      <c r="GU25" s="353"/>
      <c r="GV25" s="353"/>
      <c r="GW25" s="353"/>
      <c r="GX25" s="353"/>
      <c r="GY25" s="353"/>
      <c r="GZ25" s="353"/>
      <c r="HA25" s="353"/>
      <c r="HB25" s="353"/>
      <c r="HC25" s="353"/>
      <c r="HD25" s="353"/>
      <c r="HE25" s="353"/>
      <c r="HF25" s="353"/>
      <c r="HG25" s="353"/>
      <c r="HH25" s="353"/>
      <c r="HI25" s="353"/>
      <c r="HJ25" s="353"/>
      <c r="HK25" s="353"/>
      <c r="HL25" s="353"/>
      <c r="HM25" s="353"/>
      <c r="HN25" s="353"/>
      <c r="HO25" s="353"/>
      <c r="HP25" s="353"/>
      <c r="HQ25" s="353"/>
      <c r="HR25" s="353"/>
      <c r="HS25" s="353"/>
      <c r="HT25" s="353"/>
      <c r="HU25" s="353"/>
      <c r="HV25" s="353"/>
      <c r="HW25" s="353"/>
      <c r="HX25" s="353"/>
      <c r="HY25" s="353"/>
      <c r="HZ25" s="353"/>
      <c r="IA25" s="353"/>
      <c r="IB25" s="353"/>
      <c r="IC25" s="353"/>
      <c r="ID25" s="353"/>
      <c r="IE25" s="353"/>
      <c r="IF25" s="353"/>
    </row>
    <row r="26" spans="1:240" ht="11.25" customHeight="1">
      <c r="A26" s="376"/>
      <c r="B26" s="377"/>
      <c r="C26" s="377"/>
      <c r="D26" s="377"/>
      <c r="E26" s="377"/>
      <c r="F26" s="377"/>
      <c r="G26" s="378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2"/>
      <c r="CL26" s="376"/>
      <c r="CM26" s="377"/>
      <c r="CN26" s="377"/>
      <c r="CO26" s="377"/>
      <c r="CP26" s="377"/>
      <c r="CQ26" s="377"/>
      <c r="CR26" s="377"/>
      <c r="CS26" s="378"/>
      <c r="CT26" s="376"/>
      <c r="CU26" s="377"/>
      <c r="CV26" s="377"/>
      <c r="CW26" s="377"/>
      <c r="CX26" s="377"/>
      <c r="CY26" s="377"/>
      <c r="CZ26" s="377"/>
      <c r="DA26" s="378"/>
      <c r="DB26" s="376"/>
      <c r="DC26" s="377"/>
      <c r="DD26" s="377"/>
      <c r="DE26" s="377"/>
      <c r="DF26" s="377"/>
      <c r="DG26" s="377"/>
      <c r="DH26" s="377"/>
      <c r="DI26" s="377"/>
      <c r="DJ26" s="377"/>
      <c r="DK26" s="377"/>
      <c r="DL26" s="377"/>
      <c r="DM26" s="378"/>
      <c r="DN26" s="412" t="s">
        <v>2</v>
      </c>
      <c r="DO26" s="413"/>
      <c r="DP26" s="413"/>
      <c r="DQ26" s="413"/>
      <c r="DR26" s="413"/>
      <c r="DS26" s="413"/>
      <c r="DT26" s="356" t="s">
        <v>511</v>
      </c>
      <c r="DU26" s="356"/>
      <c r="DV26" s="356"/>
      <c r="DW26" s="357" t="s">
        <v>3</v>
      </c>
      <c r="DX26" s="357"/>
      <c r="DY26" s="358"/>
      <c r="DZ26" s="412" t="s">
        <v>2</v>
      </c>
      <c r="EA26" s="413"/>
      <c r="EB26" s="413"/>
      <c r="EC26" s="413"/>
      <c r="ED26" s="413"/>
      <c r="EE26" s="413"/>
      <c r="EF26" s="356" t="s">
        <v>512</v>
      </c>
      <c r="EG26" s="356"/>
      <c r="EH26" s="356"/>
      <c r="EI26" s="357" t="s">
        <v>3</v>
      </c>
      <c r="EJ26" s="357"/>
      <c r="EK26" s="358"/>
      <c r="EL26" s="412" t="s">
        <v>2</v>
      </c>
      <c r="EM26" s="413"/>
      <c r="EN26" s="413"/>
      <c r="EO26" s="413"/>
      <c r="EP26" s="413"/>
      <c r="EQ26" s="413"/>
      <c r="ER26" s="356" t="s">
        <v>513</v>
      </c>
      <c r="ES26" s="356"/>
      <c r="ET26" s="356"/>
      <c r="EU26" s="357" t="s">
        <v>3</v>
      </c>
      <c r="EV26" s="357"/>
      <c r="EW26" s="358"/>
      <c r="EX26" s="366" t="s">
        <v>7</v>
      </c>
      <c r="EY26" s="367"/>
      <c r="EZ26" s="367"/>
      <c r="FA26" s="367"/>
      <c r="FB26" s="367"/>
      <c r="FC26" s="367"/>
      <c r="FD26" s="367"/>
      <c r="FE26" s="367"/>
      <c r="FF26" s="367"/>
      <c r="FG26" s="367"/>
      <c r="FH26" s="367"/>
      <c r="FI26" s="368"/>
      <c r="FJ26" s="352"/>
      <c r="FK26" s="353"/>
      <c r="FL26" s="353"/>
      <c r="FM26" s="353"/>
      <c r="FN26" s="353"/>
      <c r="FO26" s="353"/>
      <c r="FP26" s="353"/>
      <c r="FQ26" s="353"/>
      <c r="FR26" s="353"/>
      <c r="FS26" s="353"/>
      <c r="FT26" s="353"/>
      <c r="FU26" s="353"/>
      <c r="FV26" s="353"/>
      <c r="FW26" s="353"/>
      <c r="FX26" s="353"/>
      <c r="FY26" s="353"/>
      <c r="FZ26" s="353"/>
      <c r="GA26" s="353"/>
      <c r="GB26" s="353"/>
      <c r="GC26" s="353"/>
      <c r="GD26" s="353"/>
      <c r="GE26" s="353"/>
      <c r="GF26" s="353"/>
      <c r="GG26" s="353"/>
      <c r="GH26" s="353"/>
      <c r="GI26" s="353"/>
      <c r="GJ26" s="353"/>
      <c r="GK26" s="353"/>
      <c r="GL26" s="353"/>
      <c r="GM26" s="353"/>
      <c r="GN26" s="353"/>
      <c r="GO26" s="353"/>
      <c r="GP26" s="353"/>
      <c r="GQ26" s="353"/>
      <c r="GR26" s="353"/>
      <c r="GS26" s="353"/>
      <c r="GT26" s="353"/>
      <c r="GU26" s="353"/>
      <c r="GV26" s="353"/>
      <c r="GW26" s="353"/>
      <c r="GX26" s="353"/>
      <c r="GY26" s="353"/>
      <c r="GZ26" s="353"/>
      <c r="HA26" s="353"/>
      <c r="HB26" s="353"/>
      <c r="HC26" s="353"/>
      <c r="HD26" s="353"/>
      <c r="HE26" s="353"/>
      <c r="HF26" s="353"/>
      <c r="HG26" s="353"/>
      <c r="HH26" s="353"/>
      <c r="HI26" s="353"/>
      <c r="HJ26" s="353"/>
      <c r="HK26" s="353"/>
      <c r="HL26" s="353"/>
      <c r="HM26" s="353"/>
      <c r="HN26" s="353"/>
      <c r="HO26" s="353"/>
      <c r="HP26" s="353"/>
      <c r="HQ26" s="353"/>
      <c r="HR26" s="353"/>
      <c r="HS26" s="353"/>
      <c r="HT26" s="353"/>
      <c r="HU26" s="353"/>
      <c r="HV26" s="353"/>
      <c r="HW26" s="353"/>
      <c r="HX26" s="353"/>
      <c r="HY26" s="353"/>
      <c r="HZ26" s="353"/>
      <c r="IA26" s="353"/>
      <c r="IB26" s="353"/>
      <c r="IC26" s="353"/>
      <c r="ID26" s="353"/>
      <c r="IE26" s="353"/>
      <c r="IF26" s="353"/>
    </row>
    <row r="27" spans="1:240" ht="39" customHeight="1">
      <c r="A27" s="369"/>
      <c r="B27" s="370"/>
      <c r="C27" s="370"/>
      <c r="D27" s="370"/>
      <c r="E27" s="370"/>
      <c r="F27" s="370"/>
      <c r="G27" s="371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4"/>
      <c r="CL27" s="369"/>
      <c r="CM27" s="370"/>
      <c r="CN27" s="370"/>
      <c r="CO27" s="370"/>
      <c r="CP27" s="370"/>
      <c r="CQ27" s="370"/>
      <c r="CR27" s="370"/>
      <c r="CS27" s="371"/>
      <c r="CT27" s="369"/>
      <c r="CU27" s="370"/>
      <c r="CV27" s="370"/>
      <c r="CW27" s="370"/>
      <c r="CX27" s="370"/>
      <c r="CY27" s="370"/>
      <c r="CZ27" s="370"/>
      <c r="DA27" s="371"/>
      <c r="DB27" s="369"/>
      <c r="DC27" s="370"/>
      <c r="DD27" s="370"/>
      <c r="DE27" s="370"/>
      <c r="DF27" s="370"/>
      <c r="DG27" s="370"/>
      <c r="DH27" s="370"/>
      <c r="DI27" s="370"/>
      <c r="DJ27" s="370"/>
      <c r="DK27" s="370"/>
      <c r="DL27" s="370"/>
      <c r="DM27" s="371"/>
      <c r="DN27" s="438" t="s">
        <v>175</v>
      </c>
      <c r="DO27" s="439"/>
      <c r="DP27" s="439"/>
      <c r="DQ27" s="439"/>
      <c r="DR27" s="439"/>
      <c r="DS27" s="439"/>
      <c r="DT27" s="439"/>
      <c r="DU27" s="439"/>
      <c r="DV27" s="439"/>
      <c r="DW27" s="439"/>
      <c r="DX27" s="439"/>
      <c r="DY27" s="440"/>
      <c r="DZ27" s="438" t="s">
        <v>176</v>
      </c>
      <c r="EA27" s="439"/>
      <c r="EB27" s="439"/>
      <c r="EC27" s="439"/>
      <c r="ED27" s="439"/>
      <c r="EE27" s="439"/>
      <c r="EF27" s="439"/>
      <c r="EG27" s="439"/>
      <c r="EH27" s="439"/>
      <c r="EI27" s="439"/>
      <c r="EJ27" s="439"/>
      <c r="EK27" s="440"/>
      <c r="EL27" s="438" t="s">
        <v>177</v>
      </c>
      <c r="EM27" s="439"/>
      <c r="EN27" s="439"/>
      <c r="EO27" s="439"/>
      <c r="EP27" s="439"/>
      <c r="EQ27" s="439"/>
      <c r="ER27" s="439"/>
      <c r="ES27" s="439"/>
      <c r="ET27" s="439"/>
      <c r="EU27" s="439"/>
      <c r="EV27" s="439"/>
      <c r="EW27" s="440"/>
      <c r="EX27" s="369"/>
      <c r="EY27" s="370"/>
      <c r="EZ27" s="370"/>
      <c r="FA27" s="370"/>
      <c r="FB27" s="370"/>
      <c r="FC27" s="370"/>
      <c r="FD27" s="370"/>
      <c r="FE27" s="370"/>
      <c r="FF27" s="370"/>
      <c r="FG27" s="370"/>
      <c r="FH27" s="370"/>
      <c r="FI27" s="371"/>
      <c r="FJ27" s="352"/>
      <c r="FK27" s="353"/>
      <c r="FL27" s="353"/>
      <c r="FM27" s="353"/>
      <c r="FN27" s="353"/>
      <c r="FO27" s="353"/>
      <c r="FP27" s="353"/>
      <c r="FQ27" s="353"/>
      <c r="FR27" s="353"/>
      <c r="FS27" s="353"/>
      <c r="FT27" s="353"/>
      <c r="FU27" s="353"/>
      <c r="FV27" s="353"/>
      <c r="FW27" s="353"/>
      <c r="FX27" s="353"/>
      <c r="FY27" s="353"/>
      <c r="FZ27" s="353"/>
      <c r="GA27" s="353"/>
      <c r="GB27" s="353"/>
      <c r="GC27" s="353"/>
      <c r="GD27" s="353"/>
      <c r="GE27" s="353"/>
      <c r="GF27" s="353"/>
      <c r="GG27" s="353"/>
      <c r="GH27" s="353"/>
      <c r="GI27" s="353"/>
      <c r="GJ27" s="353"/>
      <c r="GK27" s="353"/>
      <c r="GL27" s="353"/>
      <c r="GM27" s="353"/>
      <c r="GN27" s="353"/>
      <c r="GO27" s="353"/>
      <c r="GP27" s="353"/>
      <c r="GQ27" s="353"/>
      <c r="GR27" s="353"/>
      <c r="GS27" s="353"/>
      <c r="GT27" s="353"/>
      <c r="GU27" s="353"/>
      <c r="GV27" s="353"/>
      <c r="GW27" s="353"/>
      <c r="GX27" s="353"/>
      <c r="GY27" s="353"/>
      <c r="GZ27" s="353"/>
      <c r="HA27" s="353"/>
      <c r="HB27" s="353"/>
      <c r="HC27" s="353"/>
      <c r="HD27" s="353"/>
      <c r="HE27" s="353"/>
      <c r="HF27" s="353"/>
      <c r="HG27" s="353"/>
      <c r="HH27" s="353"/>
      <c r="HI27" s="353"/>
      <c r="HJ27" s="353"/>
      <c r="HK27" s="353"/>
      <c r="HL27" s="353"/>
      <c r="HM27" s="353"/>
      <c r="HN27" s="353"/>
      <c r="HO27" s="353"/>
      <c r="HP27" s="353"/>
      <c r="HQ27" s="353"/>
      <c r="HR27" s="353"/>
      <c r="HS27" s="353"/>
      <c r="HT27" s="353"/>
      <c r="HU27" s="353"/>
      <c r="HV27" s="353"/>
      <c r="HW27" s="353"/>
      <c r="HX27" s="353"/>
      <c r="HY27" s="353"/>
      <c r="HZ27" s="353"/>
      <c r="IA27" s="353"/>
      <c r="IB27" s="353"/>
      <c r="IC27" s="353"/>
      <c r="ID27" s="353"/>
      <c r="IE27" s="353"/>
      <c r="IF27" s="353"/>
    </row>
    <row r="28" spans="1:240" ht="12" thickBot="1">
      <c r="A28" s="385" t="s">
        <v>9</v>
      </c>
      <c r="B28" s="386"/>
      <c r="C28" s="386"/>
      <c r="D28" s="386"/>
      <c r="E28" s="386"/>
      <c r="F28" s="386"/>
      <c r="G28" s="387"/>
      <c r="H28" s="386" t="s">
        <v>10</v>
      </c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7"/>
      <c r="CL28" s="372" t="s">
        <v>11</v>
      </c>
      <c r="CM28" s="373"/>
      <c r="CN28" s="373"/>
      <c r="CO28" s="373"/>
      <c r="CP28" s="373"/>
      <c r="CQ28" s="373"/>
      <c r="CR28" s="373"/>
      <c r="CS28" s="374"/>
      <c r="CT28" s="372" t="s">
        <v>12</v>
      </c>
      <c r="CU28" s="373"/>
      <c r="CV28" s="373"/>
      <c r="CW28" s="373"/>
      <c r="CX28" s="373"/>
      <c r="CY28" s="373"/>
      <c r="CZ28" s="373"/>
      <c r="DA28" s="374"/>
      <c r="DB28" s="372" t="s">
        <v>260</v>
      </c>
      <c r="DC28" s="373"/>
      <c r="DD28" s="373"/>
      <c r="DE28" s="373"/>
      <c r="DF28" s="373"/>
      <c r="DG28" s="373"/>
      <c r="DH28" s="373"/>
      <c r="DI28" s="373"/>
      <c r="DJ28" s="373"/>
      <c r="DK28" s="373"/>
      <c r="DL28" s="373"/>
      <c r="DM28" s="374"/>
      <c r="DN28" s="359" t="s">
        <v>13</v>
      </c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1"/>
      <c r="DZ28" s="359" t="s">
        <v>14</v>
      </c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1"/>
      <c r="EL28" s="359" t="s">
        <v>15</v>
      </c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1"/>
      <c r="EX28" s="359" t="s">
        <v>16</v>
      </c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1"/>
      <c r="FJ28" s="352"/>
      <c r="FK28" s="353"/>
      <c r="FL28" s="353"/>
      <c r="FM28" s="353"/>
      <c r="FN28" s="353"/>
      <c r="FO28" s="353"/>
      <c r="FP28" s="353"/>
      <c r="FQ28" s="353"/>
      <c r="FR28" s="353"/>
      <c r="FS28" s="353"/>
      <c r="FT28" s="353"/>
      <c r="FU28" s="353"/>
      <c r="FV28" s="353"/>
      <c r="FW28" s="353"/>
      <c r="FX28" s="353"/>
      <c r="FY28" s="353"/>
      <c r="FZ28" s="353"/>
      <c r="GA28" s="353"/>
      <c r="GB28" s="353"/>
      <c r="GC28" s="353"/>
      <c r="GD28" s="353"/>
      <c r="GE28" s="353"/>
      <c r="GF28" s="353"/>
      <c r="GG28" s="353"/>
      <c r="GH28" s="353"/>
      <c r="GI28" s="353"/>
      <c r="GJ28" s="353"/>
      <c r="GK28" s="353"/>
      <c r="GL28" s="353"/>
      <c r="GM28" s="353"/>
      <c r="GN28" s="353"/>
      <c r="GO28" s="353"/>
      <c r="GP28" s="353"/>
      <c r="GQ28" s="353"/>
      <c r="GR28" s="353"/>
      <c r="GS28" s="353"/>
      <c r="GT28" s="353"/>
      <c r="GU28" s="353"/>
      <c r="GV28" s="353"/>
      <c r="GW28" s="353"/>
      <c r="GX28" s="353"/>
      <c r="GY28" s="353"/>
      <c r="GZ28" s="353"/>
      <c r="HA28" s="353"/>
      <c r="HB28" s="353"/>
      <c r="HC28" s="353"/>
      <c r="HD28" s="353"/>
      <c r="HE28" s="353"/>
      <c r="HF28" s="353"/>
      <c r="HG28" s="353"/>
      <c r="HH28" s="353"/>
      <c r="HI28" s="353"/>
      <c r="HJ28" s="353"/>
      <c r="HK28" s="353"/>
      <c r="HL28" s="353"/>
      <c r="HM28" s="353"/>
      <c r="HN28" s="353"/>
      <c r="HO28" s="353"/>
      <c r="HP28" s="353"/>
      <c r="HQ28" s="353"/>
      <c r="HR28" s="353"/>
      <c r="HS28" s="353"/>
      <c r="HT28" s="353"/>
      <c r="HU28" s="353"/>
      <c r="HV28" s="353"/>
      <c r="HW28" s="353"/>
      <c r="HX28" s="353"/>
      <c r="HY28" s="353"/>
      <c r="HZ28" s="353"/>
      <c r="IA28" s="353"/>
      <c r="IB28" s="353"/>
      <c r="IC28" s="353"/>
      <c r="ID28" s="353"/>
      <c r="IE28" s="353"/>
      <c r="IF28" s="353"/>
    </row>
    <row r="29" spans="1:240" ht="12" customHeight="1">
      <c r="A29" s="388" t="s">
        <v>204</v>
      </c>
      <c r="B29" s="389"/>
      <c r="C29" s="389"/>
      <c r="D29" s="389"/>
      <c r="E29" s="389"/>
      <c r="F29" s="389"/>
      <c r="G29" s="390"/>
      <c r="H29" s="421" t="s">
        <v>205</v>
      </c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422"/>
      <c r="BS29" s="422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422"/>
      <c r="CG29" s="422"/>
      <c r="CH29" s="422"/>
      <c r="CI29" s="422"/>
      <c r="CJ29" s="422"/>
      <c r="CK29" s="422"/>
      <c r="CL29" s="458" t="s">
        <v>206</v>
      </c>
      <c r="CM29" s="432"/>
      <c r="CN29" s="432"/>
      <c r="CO29" s="432"/>
      <c r="CP29" s="432"/>
      <c r="CQ29" s="432"/>
      <c r="CR29" s="432"/>
      <c r="CS29" s="433"/>
      <c r="CT29" s="431" t="s">
        <v>41</v>
      </c>
      <c r="CU29" s="432"/>
      <c r="CV29" s="432"/>
      <c r="CW29" s="432"/>
      <c r="CX29" s="432"/>
      <c r="CY29" s="432"/>
      <c r="CZ29" s="432"/>
      <c r="DA29" s="433"/>
      <c r="DB29" s="431"/>
      <c r="DC29" s="432"/>
      <c r="DD29" s="432"/>
      <c r="DE29" s="432"/>
      <c r="DF29" s="432"/>
      <c r="DG29" s="432"/>
      <c r="DH29" s="432"/>
      <c r="DI29" s="432"/>
      <c r="DJ29" s="432"/>
      <c r="DK29" s="432"/>
      <c r="DL29" s="432"/>
      <c r="DM29" s="433"/>
      <c r="DN29" s="441">
        <v>0</v>
      </c>
      <c r="DO29" s="442"/>
      <c r="DP29" s="442"/>
      <c r="DQ29" s="442"/>
      <c r="DR29" s="442"/>
      <c r="DS29" s="442"/>
      <c r="DT29" s="442"/>
      <c r="DU29" s="442"/>
      <c r="DV29" s="442"/>
      <c r="DW29" s="442"/>
      <c r="DX29" s="442"/>
      <c r="DY29" s="459"/>
      <c r="DZ29" s="441">
        <v>0</v>
      </c>
      <c r="EA29" s="442"/>
      <c r="EB29" s="442"/>
      <c r="EC29" s="442"/>
      <c r="ED29" s="442"/>
      <c r="EE29" s="442"/>
      <c r="EF29" s="442"/>
      <c r="EG29" s="442"/>
      <c r="EH29" s="442"/>
      <c r="EI29" s="442"/>
      <c r="EJ29" s="442"/>
      <c r="EK29" s="459"/>
      <c r="EL29" s="441">
        <v>0</v>
      </c>
      <c r="EM29" s="442"/>
      <c r="EN29" s="442"/>
      <c r="EO29" s="442"/>
      <c r="EP29" s="442"/>
      <c r="EQ29" s="442"/>
      <c r="ER29" s="442"/>
      <c r="ES29" s="442"/>
      <c r="ET29" s="442"/>
      <c r="EU29" s="442"/>
      <c r="EV29" s="442"/>
      <c r="EW29" s="459"/>
      <c r="EX29" s="441"/>
      <c r="EY29" s="442"/>
      <c r="EZ29" s="442"/>
      <c r="FA29" s="442"/>
      <c r="FB29" s="442"/>
      <c r="FC29" s="442"/>
      <c r="FD29" s="442"/>
      <c r="FE29" s="442"/>
      <c r="FF29" s="442"/>
      <c r="FG29" s="442"/>
      <c r="FH29" s="442"/>
      <c r="FI29" s="443"/>
      <c r="FJ29" s="352"/>
      <c r="FK29" s="353"/>
      <c r="FL29" s="353"/>
      <c r="FM29" s="353"/>
      <c r="FN29" s="353"/>
      <c r="FO29" s="353"/>
      <c r="FP29" s="353"/>
      <c r="FQ29" s="353"/>
      <c r="FR29" s="353"/>
      <c r="FS29" s="353"/>
      <c r="FT29" s="353"/>
      <c r="FU29" s="353"/>
      <c r="FV29" s="353"/>
      <c r="FW29" s="353"/>
      <c r="FX29" s="353"/>
      <c r="FY29" s="353"/>
      <c r="FZ29" s="353"/>
      <c r="GA29" s="353"/>
      <c r="GB29" s="353"/>
      <c r="GC29" s="353"/>
      <c r="GD29" s="353"/>
      <c r="GE29" s="353"/>
      <c r="GF29" s="353"/>
      <c r="GG29" s="353"/>
      <c r="GH29" s="353"/>
      <c r="GI29" s="353"/>
      <c r="GJ29" s="353"/>
      <c r="GK29" s="353"/>
      <c r="GL29" s="353"/>
      <c r="GM29" s="353"/>
      <c r="GN29" s="353"/>
      <c r="GO29" s="353"/>
      <c r="GP29" s="353"/>
      <c r="GQ29" s="353"/>
      <c r="GR29" s="353"/>
      <c r="GS29" s="353"/>
      <c r="GT29" s="353"/>
      <c r="GU29" s="353"/>
      <c r="GV29" s="353"/>
      <c r="GW29" s="353"/>
      <c r="GX29" s="353"/>
      <c r="GY29" s="353"/>
      <c r="GZ29" s="353"/>
      <c r="HA29" s="353"/>
      <c r="HB29" s="353"/>
      <c r="HC29" s="353"/>
      <c r="HD29" s="353"/>
      <c r="HE29" s="353"/>
      <c r="HF29" s="353"/>
      <c r="HG29" s="353"/>
      <c r="HH29" s="353"/>
      <c r="HI29" s="353"/>
      <c r="HJ29" s="353"/>
      <c r="HK29" s="353"/>
      <c r="HL29" s="353"/>
      <c r="HM29" s="353"/>
      <c r="HN29" s="353"/>
      <c r="HO29" s="353"/>
      <c r="HP29" s="353"/>
      <c r="HQ29" s="353"/>
      <c r="HR29" s="353"/>
      <c r="HS29" s="353"/>
      <c r="HT29" s="353"/>
      <c r="HU29" s="353"/>
      <c r="HV29" s="353"/>
      <c r="HW29" s="353"/>
      <c r="HX29" s="353"/>
      <c r="HY29" s="353"/>
      <c r="HZ29" s="353"/>
      <c r="IA29" s="353"/>
      <c r="IB29" s="353"/>
      <c r="IC29" s="353"/>
      <c r="ID29" s="353"/>
      <c r="IE29" s="353"/>
      <c r="IF29" s="353"/>
    </row>
    <row r="30" spans="1:240" ht="24" customHeight="1">
      <c r="A30" s="388" t="s">
        <v>207</v>
      </c>
      <c r="B30" s="389"/>
      <c r="C30" s="389"/>
      <c r="D30" s="389"/>
      <c r="E30" s="389"/>
      <c r="F30" s="389"/>
      <c r="G30" s="390"/>
      <c r="H30" s="404" t="s">
        <v>191</v>
      </c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/>
      <c r="BV30" s="405"/>
      <c r="BW30" s="405"/>
      <c r="BX30" s="405"/>
      <c r="BY30" s="405"/>
      <c r="BZ30" s="405"/>
      <c r="CA30" s="405"/>
      <c r="CB30" s="405"/>
      <c r="CC30" s="405"/>
      <c r="CD30" s="405"/>
      <c r="CE30" s="405"/>
      <c r="CF30" s="405"/>
      <c r="CG30" s="405"/>
      <c r="CH30" s="405"/>
      <c r="CI30" s="405"/>
      <c r="CJ30" s="405"/>
      <c r="CK30" s="405"/>
      <c r="CL30" s="403" t="s">
        <v>208</v>
      </c>
      <c r="CM30" s="389"/>
      <c r="CN30" s="389"/>
      <c r="CO30" s="389"/>
      <c r="CP30" s="389"/>
      <c r="CQ30" s="389"/>
      <c r="CR30" s="389"/>
      <c r="CS30" s="390"/>
      <c r="CT30" s="388" t="s">
        <v>41</v>
      </c>
      <c r="CU30" s="389"/>
      <c r="CV30" s="389"/>
      <c r="CW30" s="389"/>
      <c r="CX30" s="389"/>
      <c r="CY30" s="389"/>
      <c r="CZ30" s="389"/>
      <c r="DA30" s="390"/>
      <c r="DB30" s="388"/>
      <c r="DC30" s="389"/>
      <c r="DD30" s="389"/>
      <c r="DE30" s="389"/>
      <c r="DF30" s="389"/>
      <c r="DG30" s="389"/>
      <c r="DH30" s="389"/>
      <c r="DI30" s="389"/>
      <c r="DJ30" s="389"/>
      <c r="DK30" s="389"/>
      <c r="DL30" s="389"/>
      <c r="DM30" s="390"/>
      <c r="DN30" s="362">
        <v>0</v>
      </c>
      <c r="DO30" s="363"/>
      <c r="DP30" s="363"/>
      <c r="DQ30" s="363"/>
      <c r="DR30" s="363"/>
      <c r="DS30" s="363"/>
      <c r="DT30" s="363"/>
      <c r="DU30" s="363"/>
      <c r="DV30" s="363"/>
      <c r="DW30" s="363"/>
      <c r="DX30" s="363"/>
      <c r="DY30" s="364"/>
      <c r="DZ30" s="362">
        <v>0</v>
      </c>
      <c r="EA30" s="363"/>
      <c r="EB30" s="363"/>
      <c r="EC30" s="363"/>
      <c r="ED30" s="363"/>
      <c r="EE30" s="363"/>
      <c r="EF30" s="363"/>
      <c r="EG30" s="363"/>
      <c r="EH30" s="363"/>
      <c r="EI30" s="363"/>
      <c r="EJ30" s="363"/>
      <c r="EK30" s="364"/>
      <c r="EL30" s="362">
        <v>0</v>
      </c>
      <c r="EM30" s="363"/>
      <c r="EN30" s="363"/>
      <c r="EO30" s="363"/>
      <c r="EP30" s="363"/>
      <c r="EQ30" s="363"/>
      <c r="ER30" s="363"/>
      <c r="ES30" s="363"/>
      <c r="ET30" s="363"/>
      <c r="EU30" s="363"/>
      <c r="EV30" s="363"/>
      <c r="EW30" s="364"/>
      <c r="EX30" s="362"/>
      <c r="EY30" s="363"/>
      <c r="EZ30" s="363"/>
      <c r="FA30" s="363"/>
      <c r="FB30" s="363"/>
      <c r="FC30" s="363"/>
      <c r="FD30" s="363"/>
      <c r="FE30" s="363"/>
      <c r="FF30" s="363"/>
      <c r="FG30" s="363"/>
      <c r="FH30" s="363"/>
      <c r="FI30" s="365"/>
      <c r="FJ30" s="352"/>
      <c r="FK30" s="355"/>
      <c r="FL30" s="355"/>
      <c r="FM30" s="355"/>
      <c r="FN30" s="355"/>
      <c r="FO30" s="355"/>
      <c r="FP30" s="355"/>
      <c r="FQ30" s="355"/>
      <c r="FR30" s="355"/>
      <c r="FS30" s="355"/>
      <c r="FT30" s="355"/>
      <c r="FU30" s="355"/>
      <c r="FV30" s="355"/>
      <c r="FW30" s="355"/>
      <c r="FX30" s="355"/>
      <c r="FY30" s="355"/>
      <c r="FZ30" s="355"/>
      <c r="GA30" s="355"/>
      <c r="GB30" s="355"/>
      <c r="GC30" s="355"/>
      <c r="GD30" s="355"/>
      <c r="GE30" s="355"/>
      <c r="GF30" s="355"/>
      <c r="GG30" s="355"/>
      <c r="GH30" s="355"/>
      <c r="GI30" s="355"/>
      <c r="GJ30" s="355"/>
      <c r="GK30" s="355"/>
      <c r="GL30" s="355"/>
      <c r="GM30" s="355"/>
      <c r="GN30" s="355"/>
      <c r="GO30" s="355"/>
      <c r="GP30" s="355"/>
      <c r="GQ30" s="355"/>
      <c r="GR30" s="355"/>
      <c r="GS30" s="355"/>
      <c r="GT30" s="355"/>
      <c r="GU30" s="355"/>
      <c r="GV30" s="355"/>
      <c r="GW30" s="355"/>
      <c r="GX30" s="355"/>
      <c r="GY30" s="355"/>
      <c r="GZ30" s="355"/>
      <c r="HA30" s="355"/>
      <c r="HB30" s="355"/>
      <c r="HC30" s="355"/>
      <c r="HD30" s="355"/>
      <c r="HE30" s="355"/>
      <c r="HF30" s="355"/>
      <c r="HG30" s="355"/>
      <c r="HH30" s="355"/>
      <c r="HI30" s="355"/>
      <c r="HJ30" s="355"/>
      <c r="HK30" s="355"/>
      <c r="HL30" s="355"/>
      <c r="HM30" s="355"/>
      <c r="HN30" s="355"/>
      <c r="HO30" s="355"/>
      <c r="HP30" s="355"/>
      <c r="HQ30" s="355"/>
      <c r="HR30" s="355"/>
      <c r="HS30" s="355"/>
      <c r="HT30" s="355"/>
      <c r="HU30" s="355"/>
      <c r="HV30" s="355"/>
      <c r="HW30" s="355"/>
      <c r="HX30" s="355"/>
      <c r="HY30" s="355"/>
      <c r="HZ30" s="355"/>
      <c r="IA30" s="355"/>
      <c r="IB30" s="355"/>
      <c r="IC30" s="355"/>
      <c r="ID30" s="355"/>
      <c r="IE30" s="355"/>
      <c r="IF30" s="355"/>
    </row>
    <row r="31" spans="1:240" ht="12.75" customHeight="1">
      <c r="A31" s="388" t="s">
        <v>209</v>
      </c>
      <c r="B31" s="389"/>
      <c r="C31" s="389"/>
      <c r="D31" s="389"/>
      <c r="E31" s="389"/>
      <c r="F31" s="389"/>
      <c r="G31" s="390"/>
      <c r="H31" s="404" t="s">
        <v>659</v>
      </c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3" t="s">
        <v>210</v>
      </c>
      <c r="CM31" s="389"/>
      <c r="CN31" s="389"/>
      <c r="CO31" s="389"/>
      <c r="CP31" s="389"/>
      <c r="CQ31" s="389"/>
      <c r="CR31" s="389"/>
      <c r="CS31" s="390"/>
      <c r="CT31" s="388" t="s">
        <v>41</v>
      </c>
      <c r="CU31" s="389"/>
      <c r="CV31" s="389"/>
      <c r="CW31" s="389"/>
      <c r="CX31" s="389"/>
      <c r="CY31" s="389"/>
      <c r="CZ31" s="389"/>
      <c r="DA31" s="390"/>
      <c r="DB31" s="388"/>
      <c r="DC31" s="389"/>
      <c r="DD31" s="389"/>
      <c r="DE31" s="389"/>
      <c r="DF31" s="389"/>
      <c r="DG31" s="389"/>
      <c r="DH31" s="389"/>
      <c r="DI31" s="389"/>
      <c r="DJ31" s="389"/>
      <c r="DK31" s="389"/>
      <c r="DL31" s="389"/>
      <c r="DM31" s="390"/>
      <c r="DN31" s="362">
        <v>0</v>
      </c>
      <c r="DO31" s="363"/>
      <c r="DP31" s="363"/>
      <c r="DQ31" s="363"/>
      <c r="DR31" s="363"/>
      <c r="DS31" s="363"/>
      <c r="DT31" s="363"/>
      <c r="DU31" s="363"/>
      <c r="DV31" s="363"/>
      <c r="DW31" s="363"/>
      <c r="DX31" s="363"/>
      <c r="DY31" s="364"/>
      <c r="DZ31" s="362">
        <v>0</v>
      </c>
      <c r="EA31" s="363"/>
      <c r="EB31" s="363"/>
      <c r="EC31" s="363"/>
      <c r="ED31" s="363"/>
      <c r="EE31" s="363"/>
      <c r="EF31" s="363"/>
      <c r="EG31" s="363"/>
      <c r="EH31" s="363"/>
      <c r="EI31" s="363"/>
      <c r="EJ31" s="363"/>
      <c r="EK31" s="364"/>
      <c r="EL31" s="362">
        <v>0</v>
      </c>
      <c r="EM31" s="363"/>
      <c r="EN31" s="363"/>
      <c r="EO31" s="363"/>
      <c r="EP31" s="363"/>
      <c r="EQ31" s="363"/>
      <c r="ER31" s="363"/>
      <c r="ES31" s="363"/>
      <c r="ET31" s="363"/>
      <c r="EU31" s="363"/>
      <c r="EV31" s="363"/>
      <c r="EW31" s="364"/>
      <c r="EX31" s="362"/>
      <c r="EY31" s="363"/>
      <c r="EZ31" s="363"/>
      <c r="FA31" s="363"/>
      <c r="FB31" s="363"/>
      <c r="FC31" s="363"/>
      <c r="FD31" s="363"/>
      <c r="FE31" s="363"/>
      <c r="FF31" s="363"/>
      <c r="FG31" s="363"/>
      <c r="FH31" s="363"/>
      <c r="FI31" s="365"/>
      <c r="FJ31" s="352"/>
      <c r="FK31" s="353"/>
      <c r="FL31" s="353"/>
      <c r="FM31" s="353"/>
      <c r="FN31" s="353"/>
      <c r="FO31" s="353"/>
      <c r="FP31" s="353"/>
      <c r="FQ31" s="353"/>
      <c r="FR31" s="353"/>
      <c r="FS31" s="353"/>
      <c r="FT31" s="353"/>
      <c r="FU31" s="353"/>
      <c r="FV31" s="353"/>
      <c r="FW31" s="353"/>
      <c r="FX31" s="353"/>
      <c r="FY31" s="353"/>
      <c r="FZ31" s="353"/>
      <c r="GA31" s="353"/>
      <c r="GB31" s="353"/>
      <c r="GC31" s="353"/>
      <c r="GD31" s="353"/>
      <c r="GE31" s="353"/>
      <c r="GF31" s="353"/>
      <c r="GG31" s="353"/>
      <c r="GH31" s="353"/>
      <c r="GI31" s="353"/>
      <c r="GJ31" s="353"/>
      <c r="GK31" s="353"/>
      <c r="GL31" s="353"/>
      <c r="GM31" s="353"/>
      <c r="GN31" s="353"/>
      <c r="GO31" s="353"/>
      <c r="GP31" s="353"/>
      <c r="GQ31" s="353"/>
      <c r="GR31" s="353"/>
      <c r="GS31" s="353"/>
      <c r="GT31" s="353"/>
      <c r="GU31" s="353"/>
      <c r="GV31" s="353"/>
      <c r="GW31" s="353"/>
      <c r="GX31" s="353"/>
      <c r="GY31" s="353"/>
      <c r="GZ31" s="353"/>
      <c r="HA31" s="353"/>
      <c r="HB31" s="353"/>
      <c r="HC31" s="353"/>
      <c r="HD31" s="353"/>
      <c r="HE31" s="353"/>
      <c r="HF31" s="353"/>
      <c r="HG31" s="353"/>
      <c r="HH31" s="353"/>
      <c r="HI31" s="353"/>
      <c r="HJ31" s="353"/>
      <c r="HK31" s="353"/>
      <c r="HL31" s="353"/>
      <c r="HM31" s="353"/>
      <c r="HN31" s="353"/>
      <c r="HO31" s="353"/>
      <c r="HP31" s="353"/>
      <c r="HQ31" s="353"/>
      <c r="HR31" s="353"/>
      <c r="HS31" s="353"/>
      <c r="HT31" s="353"/>
      <c r="HU31" s="353"/>
      <c r="HV31" s="353"/>
      <c r="HW31" s="353"/>
      <c r="HX31" s="353"/>
      <c r="HY31" s="353"/>
      <c r="HZ31" s="353"/>
      <c r="IA31" s="353"/>
      <c r="IB31" s="353"/>
      <c r="IC31" s="353"/>
      <c r="ID31" s="353"/>
      <c r="IE31" s="353"/>
      <c r="IF31" s="353"/>
    </row>
    <row r="32" spans="1:240" ht="12.75">
      <c r="A32" s="388" t="s">
        <v>211</v>
      </c>
      <c r="B32" s="389"/>
      <c r="C32" s="389"/>
      <c r="D32" s="389"/>
      <c r="E32" s="389"/>
      <c r="F32" s="389"/>
      <c r="G32" s="390"/>
      <c r="H32" s="421" t="s">
        <v>212</v>
      </c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03" t="s">
        <v>213</v>
      </c>
      <c r="CM32" s="389"/>
      <c r="CN32" s="389"/>
      <c r="CO32" s="389"/>
      <c r="CP32" s="389"/>
      <c r="CQ32" s="389"/>
      <c r="CR32" s="389"/>
      <c r="CS32" s="390"/>
      <c r="CT32" s="388" t="s">
        <v>41</v>
      </c>
      <c r="CU32" s="389"/>
      <c r="CV32" s="389"/>
      <c r="CW32" s="389"/>
      <c r="CX32" s="389"/>
      <c r="CY32" s="389"/>
      <c r="CZ32" s="389"/>
      <c r="DA32" s="390"/>
      <c r="DB32" s="388"/>
      <c r="DC32" s="389"/>
      <c r="DD32" s="389"/>
      <c r="DE32" s="389"/>
      <c r="DF32" s="389"/>
      <c r="DG32" s="389"/>
      <c r="DH32" s="389"/>
      <c r="DI32" s="389"/>
      <c r="DJ32" s="389"/>
      <c r="DK32" s="389"/>
      <c r="DL32" s="389"/>
      <c r="DM32" s="390"/>
      <c r="DN32" s="418">
        <f>DN35</f>
        <v>10335880.43</v>
      </c>
      <c r="DO32" s="460"/>
      <c r="DP32" s="460"/>
      <c r="DQ32" s="460"/>
      <c r="DR32" s="460"/>
      <c r="DS32" s="460"/>
      <c r="DT32" s="460"/>
      <c r="DU32" s="460"/>
      <c r="DV32" s="460"/>
      <c r="DW32" s="460"/>
      <c r="DX32" s="460"/>
      <c r="DY32" s="461"/>
      <c r="DZ32" s="418">
        <f>DZ35</f>
        <v>10147500</v>
      </c>
      <c r="EA32" s="460"/>
      <c r="EB32" s="460"/>
      <c r="EC32" s="460"/>
      <c r="ED32" s="460"/>
      <c r="EE32" s="460"/>
      <c r="EF32" s="460"/>
      <c r="EG32" s="460"/>
      <c r="EH32" s="460"/>
      <c r="EI32" s="460"/>
      <c r="EJ32" s="460"/>
      <c r="EK32" s="461"/>
      <c r="EL32" s="418">
        <f>EL35</f>
        <v>10147500</v>
      </c>
      <c r="EM32" s="460"/>
      <c r="EN32" s="460"/>
      <c r="EO32" s="460"/>
      <c r="EP32" s="460"/>
      <c r="EQ32" s="460"/>
      <c r="ER32" s="460"/>
      <c r="ES32" s="460"/>
      <c r="ET32" s="460"/>
      <c r="EU32" s="460"/>
      <c r="EV32" s="460"/>
      <c r="EW32" s="461"/>
      <c r="EX32" s="362"/>
      <c r="EY32" s="363"/>
      <c r="EZ32" s="363"/>
      <c r="FA32" s="363"/>
      <c r="FB32" s="363"/>
      <c r="FC32" s="363"/>
      <c r="FD32" s="363"/>
      <c r="FE32" s="363"/>
      <c r="FF32" s="363"/>
      <c r="FG32" s="363"/>
      <c r="FH32" s="363"/>
      <c r="FI32" s="365"/>
      <c r="FJ32" s="352"/>
      <c r="FK32" s="354"/>
      <c r="FL32" s="354"/>
      <c r="FM32" s="354"/>
      <c r="FN32" s="354"/>
      <c r="FO32" s="354"/>
      <c r="FP32" s="354"/>
      <c r="FQ32" s="354"/>
      <c r="FR32" s="354"/>
      <c r="FS32" s="354"/>
      <c r="FT32" s="354"/>
      <c r="FU32" s="354"/>
      <c r="FV32" s="354"/>
      <c r="FW32" s="354"/>
      <c r="FX32" s="354"/>
      <c r="FY32" s="354"/>
      <c r="FZ32" s="354"/>
      <c r="GA32" s="354"/>
      <c r="GB32" s="354"/>
      <c r="GC32" s="354"/>
      <c r="GD32" s="354"/>
      <c r="GE32" s="354"/>
      <c r="GF32" s="354"/>
      <c r="GG32" s="354"/>
      <c r="GH32" s="354"/>
      <c r="GI32" s="354"/>
      <c r="GJ32" s="354"/>
      <c r="GK32" s="354"/>
      <c r="GL32" s="354"/>
      <c r="GM32" s="354"/>
      <c r="GN32" s="354"/>
      <c r="GO32" s="354"/>
      <c r="GP32" s="354"/>
      <c r="GQ32" s="354"/>
      <c r="GR32" s="354"/>
      <c r="GS32" s="354"/>
      <c r="GT32" s="354"/>
      <c r="GU32" s="354"/>
      <c r="GV32" s="354"/>
      <c r="GW32" s="354"/>
      <c r="GX32" s="354"/>
      <c r="GY32" s="354"/>
      <c r="GZ32" s="354"/>
      <c r="HA32" s="354"/>
      <c r="HB32" s="354"/>
      <c r="HC32" s="354"/>
      <c r="HD32" s="354"/>
      <c r="HE32" s="354"/>
      <c r="HF32" s="354"/>
      <c r="HG32" s="354"/>
      <c r="HH32" s="354"/>
      <c r="HI32" s="354"/>
      <c r="HJ32" s="354"/>
      <c r="HK32" s="354"/>
      <c r="HL32" s="354"/>
      <c r="HM32" s="354"/>
      <c r="HN32" s="354"/>
      <c r="HO32" s="354"/>
      <c r="HP32" s="354"/>
      <c r="HQ32" s="354"/>
      <c r="HR32" s="354"/>
      <c r="HS32" s="354"/>
      <c r="HT32" s="354"/>
      <c r="HU32" s="354"/>
      <c r="HV32" s="354"/>
      <c r="HW32" s="354"/>
      <c r="HX32" s="354"/>
      <c r="HY32" s="354"/>
      <c r="HZ32" s="354"/>
      <c r="IA32" s="354"/>
      <c r="IB32" s="354"/>
      <c r="IC32" s="354"/>
      <c r="ID32" s="354"/>
      <c r="IE32" s="354"/>
      <c r="IF32" s="354"/>
    </row>
    <row r="33" spans="1:240" ht="24" customHeight="1">
      <c r="A33" s="388" t="s">
        <v>214</v>
      </c>
      <c r="B33" s="389"/>
      <c r="C33" s="389"/>
      <c r="D33" s="389"/>
      <c r="E33" s="389"/>
      <c r="F33" s="389"/>
      <c r="G33" s="390"/>
      <c r="H33" s="404" t="s">
        <v>191</v>
      </c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3" t="s">
        <v>215</v>
      </c>
      <c r="CM33" s="389"/>
      <c r="CN33" s="389"/>
      <c r="CO33" s="389"/>
      <c r="CP33" s="389"/>
      <c r="CQ33" s="389"/>
      <c r="CR33" s="389"/>
      <c r="CS33" s="390"/>
      <c r="CT33" s="388" t="s">
        <v>41</v>
      </c>
      <c r="CU33" s="389"/>
      <c r="CV33" s="389"/>
      <c r="CW33" s="389"/>
      <c r="CX33" s="389"/>
      <c r="CY33" s="389"/>
      <c r="CZ33" s="389"/>
      <c r="DA33" s="390"/>
      <c r="DB33" s="388"/>
      <c r="DC33" s="389"/>
      <c r="DD33" s="389"/>
      <c r="DE33" s="389"/>
      <c r="DF33" s="389"/>
      <c r="DG33" s="389"/>
      <c r="DH33" s="389"/>
      <c r="DI33" s="389"/>
      <c r="DJ33" s="389"/>
      <c r="DK33" s="389"/>
      <c r="DL33" s="389"/>
      <c r="DM33" s="390"/>
      <c r="DN33" s="415">
        <v>0</v>
      </c>
      <c r="DO33" s="363"/>
      <c r="DP33" s="363"/>
      <c r="DQ33" s="363"/>
      <c r="DR33" s="363"/>
      <c r="DS33" s="363"/>
      <c r="DT33" s="363"/>
      <c r="DU33" s="363"/>
      <c r="DV33" s="363"/>
      <c r="DW33" s="363"/>
      <c r="DX33" s="363"/>
      <c r="DY33" s="364"/>
      <c r="DZ33" s="415">
        <v>0</v>
      </c>
      <c r="EA33" s="416"/>
      <c r="EB33" s="416"/>
      <c r="EC33" s="416"/>
      <c r="ED33" s="416"/>
      <c r="EE33" s="416"/>
      <c r="EF33" s="416"/>
      <c r="EG33" s="416"/>
      <c r="EH33" s="416"/>
      <c r="EI33" s="416"/>
      <c r="EJ33" s="416"/>
      <c r="EK33" s="417"/>
      <c r="EL33" s="415">
        <v>0</v>
      </c>
      <c r="EM33" s="416"/>
      <c r="EN33" s="416"/>
      <c r="EO33" s="416"/>
      <c r="EP33" s="416"/>
      <c r="EQ33" s="416"/>
      <c r="ER33" s="416"/>
      <c r="ES33" s="416"/>
      <c r="ET33" s="416"/>
      <c r="EU33" s="416"/>
      <c r="EV33" s="416"/>
      <c r="EW33" s="417"/>
      <c r="EX33" s="362"/>
      <c r="EY33" s="363"/>
      <c r="EZ33" s="363"/>
      <c r="FA33" s="363"/>
      <c r="FB33" s="363"/>
      <c r="FC33" s="363"/>
      <c r="FD33" s="363"/>
      <c r="FE33" s="363"/>
      <c r="FF33" s="363"/>
      <c r="FG33" s="363"/>
      <c r="FH33" s="363"/>
      <c r="FI33" s="365"/>
      <c r="FJ33" s="352"/>
      <c r="FK33" s="353"/>
      <c r="FL33" s="353"/>
      <c r="FM33" s="353"/>
      <c r="FN33" s="353"/>
      <c r="FO33" s="353"/>
      <c r="FP33" s="353"/>
      <c r="FQ33" s="353"/>
      <c r="FR33" s="353"/>
      <c r="FS33" s="353"/>
      <c r="FT33" s="353"/>
      <c r="FU33" s="353"/>
      <c r="FV33" s="353"/>
      <c r="FW33" s="353"/>
      <c r="FX33" s="353"/>
      <c r="FY33" s="353"/>
      <c r="FZ33" s="353"/>
      <c r="GA33" s="353"/>
      <c r="GB33" s="353"/>
      <c r="GC33" s="353"/>
      <c r="GD33" s="353"/>
      <c r="GE33" s="353"/>
      <c r="GF33" s="353"/>
      <c r="GG33" s="353"/>
      <c r="GH33" s="353"/>
      <c r="GI33" s="353"/>
      <c r="GJ33" s="353"/>
      <c r="GK33" s="353"/>
      <c r="GL33" s="353"/>
      <c r="GM33" s="353"/>
      <c r="GN33" s="353"/>
      <c r="GO33" s="353"/>
      <c r="GP33" s="353"/>
      <c r="GQ33" s="353"/>
      <c r="GR33" s="353"/>
      <c r="GS33" s="353"/>
      <c r="GT33" s="353"/>
      <c r="GU33" s="353"/>
      <c r="GV33" s="353"/>
      <c r="GW33" s="353"/>
      <c r="GX33" s="353"/>
      <c r="GY33" s="353"/>
      <c r="GZ33" s="353"/>
      <c r="HA33" s="353"/>
      <c r="HB33" s="353"/>
      <c r="HC33" s="353"/>
      <c r="HD33" s="353"/>
      <c r="HE33" s="353"/>
      <c r="HF33" s="353"/>
      <c r="HG33" s="353"/>
      <c r="HH33" s="353"/>
      <c r="HI33" s="353"/>
      <c r="HJ33" s="353"/>
      <c r="HK33" s="353"/>
      <c r="HL33" s="353"/>
      <c r="HM33" s="353"/>
      <c r="HN33" s="353"/>
      <c r="HO33" s="353"/>
      <c r="HP33" s="353"/>
      <c r="HQ33" s="353"/>
      <c r="HR33" s="353"/>
      <c r="HS33" s="353"/>
      <c r="HT33" s="353"/>
      <c r="HU33" s="353"/>
      <c r="HV33" s="353"/>
      <c r="HW33" s="353"/>
      <c r="HX33" s="353"/>
      <c r="HY33" s="353"/>
      <c r="HZ33" s="353"/>
      <c r="IA33" s="353"/>
      <c r="IB33" s="353"/>
      <c r="IC33" s="353"/>
      <c r="ID33" s="353"/>
      <c r="IE33" s="353"/>
      <c r="IF33" s="353"/>
    </row>
    <row r="34" spans="1:240" ht="24" customHeight="1">
      <c r="A34" s="388"/>
      <c r="B34" s="389"/>
      <c r="C34" s="389"/>
      <c r="D34" s="389"/>
      <c r="E34" s="389"/>
      <c r="F34" s="389"/>
      <c r="G34" s="390"/>
      <c r="H34" s="400" t="s">
        <v>660</v>
      </c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1"/>
      <c r="BL34" s="401"/>
      <c r="BM34" s="401"/>
      <c r="BN34" s="401"/>
      <c r="BO34" s="401"/>
      <c r="BP34" s="401"/>
      <c r="BQ34" s="401"/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2"/>
      <c r="CL34" s="403" t="s">
        <v>259</v>
      </c>
      <c r="CM34" s="389"/>
      <c r="CN34" s="389"/>
      <c r="CO34" s="389"/>
      <c r="CP34" s="389"/>
      <c r="CQ34" s="389"/>
      <c r="CR34" s="389"/>
      <c r="CS34" s="390"/>
      <c r="CT34" s="388"/>
      <c r="CU34" s="389"/>
      <c r="CV34" s="389"/>
      <c r="CW34" s="389"/>
      <c r="CX34" s="389"/>
      <c r="CY34" s="389"/>
      <c r="CZ34" s="389"/>
      <c r="DA34" s="390"/>
      <c r="DB34" s="388"/>
      <c r="DC34" s="389"/>
      <c r="DD34" s="389"/>
      <c r="DE34" s="389"/>
      <c r="DF34" s="389"/>
      <c r="DG34" s="389"/>
      <c r="DH34" s="389"/>
      <c r="DI34" s="389"/>
      <c r="DJ34" s="389"/>
      <c r="DK34" s="389"/>
      <c r="DL34" s="389"/>
      <c r="DM34" s="390"/>
      <c r="DN34" s="362">
        <v>0</v>
      </c>
      <c r="DO34" s="363"/>
      <c r="DP34" s="363"/>
      <c r="DQ34" s="363"/>
      <c r="DR34" s="363"/>
      <c r="DS34" s="363"/>
      <c r="DT34" s="363"/>
      <c r="DU34" s="363"/>
      <c r="DV34" s="363"/>
      <c r="DW34" s="363"/>
      <c r="DX34" s="363"/>
      <c r="DY34" s="364"/>
      <c r="DZ34" s="362">
        <v>0</v>
      </c>
      <c r="EA34" s="363"/>
      <c r="EB34" s="363"/>
      <c r="EC34" s="363"/>
      <c r="ED34" s="363"/>
      <c r="EE34" s="363"/>
      <c r="EF34" s="363"/>
      <c r="EG34" s="363"/>
      <c r="EH34" s="363"/>
      <c r="EI34" s="363"/>
      <c r="EJ34" s="363"/>
      <c r="EK34" s="364"/>
      <c r="EL34" s="362">
        <v>0</v>
      </c>
      <c r="EM34" s="363"/>
      <c r="EN34" s="363"/>
      <c r="EO34" s="363"/>
      <c r="EP34" s="363"/>
      <c r="EQ34" s="363"/>
      <c r="ER34" s="363"/>
      <c r="ES34" s="363"/>
      <c r="ET34" s="363"/>
      <c r="EU34" s="363"/>
      <c r="EV34" s="363"/>
      <c r="EW34" s="364"/>
      <c r="EX34" s="362"/>
      <c r="EY34" s="363"/>
      <c r="EZ34" s="363"/>
      <c r="FA34" s="363"/>
      <c r="FB34" s="363"/>
      <c r="FC34" s="363"/>
      <c r="FD34" s="363"/>
      <c r="FE34" s="363"/>
      <c r="FF34" s="363"/>
      <c r="FG34" s="363"/>
      <c r="FH34" s="363"/>
      <c r="FI34" s="365"/>
      <c r="FJ34" s="352"/>
      <c r="FK34" s="353"/>
      <c r="FL34" s="353"/>
      <c r="FM34" s="353"/>
      <c r="FN34" s="353"/>
      <c r="FO34" s="353"/>
      <c r="FP34" s="353"/>
      <c r="FQ34" s="353"/>
      <c r="FR34" s="353"/>
      <c r="FS34" s="353"/>
      <c r="FT34" s="353"/>
      <c r="FU34" s="353"/>
      <c r="FV34" s="353"/>
      <c r="FW34" s="353"/>
      <c r="FX34" s="353"/>
      <c r="FY34" s="353"/>
      <c r="FZ34" s="353"/>
      <c r="GA34" s="353"/>
      <c r="GB34" s="353"/>
      <c r="GC34" s="353"/>
      <c r="GD34" s="353"/>
      <c r="GE34" s="353"/>
      <c r="GF34" s="353"/>
      <c r="GG34" s="353"/>
      <c r="GH34" s="353"/>
      <c r="GI34" s="353"/>
      <c r="GJ34" s="353"/>
      <c r="GK34" s="353"/>
      <c r="GL34" s="353"/>
      <c r="GM34" s="353"/>
      <c r="GN34" s="353"/>
      <c r="GO34" s="353"/>
      <c r="GP34" s="353"/>
      <c r="GQ34" s="353"/>
      <c r="GR34" s="353"/>
      <c r="GS34" s="353"/>
      <c r="GT34" s="353"/>
      <c r="GU34" s="353"/>
      <c r="GV34" s="353"/>
      <c r="GW34" s="353"/>
      <c r="GX34" s="353"/>
      <c r="GY34" s="353"/>
      <c r="GZ34" s="353"/>
      <c r="HA34" s="353"/>
      <c r="HB34" s="353"/>
      <c r="HC34" s="353"/>
      <c r="HD34" s="353"/>
      <c r="HE34" s="353"/>
      <c r="HF34" s="353"/>
      <c r="HG34" s="353"/>
      <c r="HH34" s="353"/>
      <c r="HI34" s="353"/>
      <c r="HJ34" s="353"/>
      <c r="HK34" s="353"/>
      <c r="HL34" s="353"/>
      <c r="HM34" s="353"/>
      <c r="HN34" s="353"/>
      <c r="HO34" s="353"/>
      <c r="HP34" s="353"/>
      <c r="HQ34" s="353"/>
      <c r="HR34" s="353"/>
      <c r="HS34" s="353"/>
      <c r="HT34" s="353"/>
      <c r="HU34" s="353"/>
      <c r="HV34" s="353"/>
      <c r="HW34" s="353"/>
      <c r="HX34" s="353"/>
      <c r="HY34" s="353"/>
      <c r="HZ34" s="353"/>
      <c r="IA34" s="353"/>
      <c r="IB34" s="353"/>
      <c r="IC34" s="353"/>
      <c r="ID34" s="353"/>
      <c r="IE34" s="353"/>
      <c r="IF34" s="353"/>
    </row>
    <row r="35" spans="1:240" ht="11.25">
      <c r="A35" s="388" t="s">
        <v>216</v>
      </c>
      <c r="B35" s="389"/>
      <c r="C35" s="389"/>
      <c r="D35" s="389"/>
      <c r="E35" s="389"/>
      <c r="F35" s="389"/>
      <c r="G35" s="390"/>
      <c r="H35" s="404" t="s">
        <v>217</v>
      </c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05"/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3" t="s">
        <v>218</v>
      </c>
      <c r="CM35" s="389"/>
      <c r="CN35" s="389"/>
      <c r="CO35" s="389"/>
      <c r="CP35" s="389"/>
      <c r="CQ35" s="389"/>
      <c r="CR35" s="389"/>
      <c r="CS35" s="390"/>
      <c r="CT35" s="388" t="s">
        <v>41</v>
      </c>
      <c r="CU35" s="389"/>
      <c r="CV35" s="389"/>
      <c r="CW35" s="389"/>
      <c r="CX35" s="389"/>
      <c r="CY35" s="389"/>
      <c r="CZ35" s="389"/>
      <c r="DA35" s="390"/>
      <c r="DB35" s="388"/>
      <c r="DC35" s="389"/>
      <c r="DD35" s="389"/>
      <c r="DE35" s="389"/>
      <c r="DF35" s="389"/>
      <c r="DG35" s="389"/>
      <c r="DH35" s="389"/>
      <c r="DI35" s="389"/>
      <c r="DJ35" s="389"/>
      <c r="DK35" s="389"/>
      <c r="DL35" s="389"/>
      <c r="DM35" s="390"/>
      <c r="DN35" s="362">
        <f>10147500+188380.43</f>
        <v>10335880.43</v>
      </c>
      <c r="DO35" s="363"/>
      <c r="DP35" s="363"/>
      <c r="DQ35" s="363"/>
      <c r="DR35" s="363"/>
      <c r="DS35" s="363"/>
      <c r="DT35" s="363"/>
      <c r="DU35" s="363"/>
      <c r="DV35" s="363"/>
      <c r="DW35" s="363"/>
      <c r="DX35" s="363"/>
      <c r="DY35" s="364"/>
      <c r="DZ35" s="362">
        <v>10147500</v>
      </c>
      <c r="EA35" s="363"/>
      <c r="EB35" s="363"/>
      <c r="EC35" s="363"/>
      <c r="ED35" s="363"/>
      <c r="EE35" s="363"/>
      <c r="EF35" s="363"/>
      <c r="EG35" s="363"/>
      <c r="EH35" s="363"/>
      <c r="EI35" s="363"/>
      <c r="EJ35" s="363"/>
      <c r="EK35" s="364"/>
      <c r="EL35" s="362">
        <v>10147500</v>
      </c>
      <c r="EM35" s="363"/>
      <c r="EN35" s="363"/>
      <c r="EO35" s="363"/>
      <c r="EP35" s="363"/>
      <c r="EQ35" s="363"/>
      <c r="ER35" s="363"/>
      <c r="ES35" s="363"/>
      <c r="ET35" s="363"/>
      <c r="EU35" s="363"/>
      <c r="EV35" s="363"/>
      <c r="EW35" s="364"/>
      <c r="EX35" s="362"/>
      <c r="EY35" s="363"/>
      <c r="EZ35" s="363"/>
      <c r="FA35" s="363"/>
      <c r="FB35" s="363"/>
      <c r="FC35" s="363"/>
      <c r="FD35" s="363"/>
      <c r="FE35" s="363"/>
      <c r="FF35" s="363"/>
      <c r="FG35" s="363"/>
      <c r="FH35" s="363"/>
      <c r="FI35" s="365"/>
      <c r="FJ35" s="352"/>
      <c r="FK35" s="353"/>
      <c r="FL35" s="353"/>
      <c r="FM35" s="353"/>
      <c r="FN35" s="353"/>
      <c r="FO35" s="353"/>
      <c r="FP35" s="353"/>
      <c r="FQ35" s="353"/>
      <c r="FR35" s="353"/>
      <c r="FS35" s="353"/>
      <c r="FT35" s="353"/>
      <c r="FU35" s="353"/>
      <c r="FV35" s="353"/>
      <c r="FW35" s="353"/>
      <c r="FX35" s="353"/>
      <c r="FY35" s="353"/>
      <c r="FZ35" s="353"/>
      <c r="GA35" s="353"/>
      <c r="GB35" s="353"/>
      <c r="GC35" s="353"/>
      <c r="GD35" s="353"/>
      <c r="GE35" s="353"/>
      <c r="GF35" s="353"/>
      <c r="GG35" s="353"/>
      <c r="GH35" s="353"/>
      <c r="GI35" s="353"/>
      <c r="GJ35" s="353"/>
      <c r="GK35" s="353"/>
      <c r="GL35" s="353"/>
      <c r="GM35" s="353"/>
      <c r="GN35" s="353"/>
      <c r="GO35" s="353"/>
      <c r="GP35" s="353"/>
      <c r="GQ35" s="353"/>
      <c r="GR35" s="353"/>
      <c r="GS35" s="353"/>
      <c r="GT35" s="353"/>
      <c r="GU35" s="353"/>
      <c r="GV35" s="353"/>
      <c r="GW35" s="353"/>
      <c r="GX35" s="353"/>
      <c r="GY35" s="353"/>
      <c r="GZ35" s="353"/>
      <c r="HA35" s="353"/>
      <c r="HB35" s="353"/>
      <c r="HC35" s="353"/>
      <c r="HD35" s="353"/>
      <c r="HE35" s="353"/>
      <c r="HF35" s="353"/>
      <c r="HG35" s="353"/>
      <c r="HH35" s="353"/>
      <c r="HI35" s="353"/>
      <c r="HJ35" s="353"/>
      <c r="HK35" s="353"/>
      <c r="HL35" s="353"/>
      <c r="HM35" s="353"/>
      <c r="HN35" s="353"/>
      <c r="HO35" s="353"/>
      <c r="HP35" s="353"/>
      <c r="HQ35" s="353"/>
      <c r="HR35" s="353"/>
      <c r="HS35" s="353"/>
      <c r="HT35" s="353"/>
      <c r="HU35" s="353"/>
      <c r="HV35" s="353"/>
      <c r="HW35" s="353"/>
      <c r="HX35" s="353"/>
      <c r="HY35" s="353"/>
      <c r="HZ35" s="353"/>
      <c r="IA35" s="353"/>
      <c r="IB35" s="353"/>
      <c r="IC35" s="353"/>
      <c r="ID35" s="353"/>
      <c r="IE35" s="353"/>
      <c r="IF35" s="353"/>
    </row>
    <row r="36" spans="1:240" ht="24" customHeight="1">
      <c r="A36" s="388" t="s">
        <v>10</v>
      </c>
      <c r="B36" s="389"/>
      <c r="C36" s="389"/>
      <c r="D36" s="389"/>
      <c r="E36" s="389"/>
      <c r="F36" s="389"/>
      <c r="G36" s="390"/>
      <c r="H36" s="462" t="s">
        <v>658</v>
      </c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63"/>
      <c r="BL36" s="463"/>
      <c r="BM36" s="463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63"/>
      <c r="CB36" s="463"/>
      <c r="CC36" s="463"/>
      <c r="CD36" s="463"/>
      <c r="CE36" s="463"/>
      <c r="CF36" s="463"/>
      <c r="CG36" s="463"/>
      <c r="CH36" s="463"/>
      <c r="CI36" s="463"/>
      <c r="CJ36" s="463"/>
      <c r="CK36" s="463"/>
      <c r="CL36" s="403" t="s">
        <v>219</v>
      </c>
      <c r="CM36" s="389"/>
      <c r="CN36" s="389"/>
      <c r="CO36" s="389"/>
      <c r="CP36" s="389"/>
      <c r="CQ36" s="389"/>
      <c r="CR36" s="389"/>
      <c r="CS36" s="390"/>
      <c r="CT36" s="388" t="s">
        <v>41</v>
      </c>
      <c r="CU36" s="389"/>
      <c r="CV36" s="389"/>
      <c r="CW36" s="389"/>
      <c r="CX36" s="389"/>
      <c r="CY36" s="389"/>
      <c r="CZ36" s="389"/>
      <c r="DA36" s="390"/>
      <c r="DB36" s="388"/>
      <c r="DC36" s="389"/>
      <c r="DD36" s="389"/>
      <c r="DE36" s="389"/>
      <c r="DF36" s="389"/>
      <c r="DG36" s="389"/>
      <c r="DH36" s="389"/>
      <c r="DI36" s="389"/>
      <c r="DJ36" s="389"/>
      <c r="DK36" s="389"/>
      <c r="DL36" s="389"/>
      <c r="DM36" s="390"/>
      <c r="DN36" s="362">
        <v>0</v>
      </c>
      <c r="DO36" s="363"/>
      <c r="DP36" s="363"/>
      <c r="DQ36" s="363"/>
      <c r="DR36" s="363"/>
      <c r="DS36" s="363"/>
      <c r="DT36" s="363"/>
      <c r="DU36" s="363"/>
      <c r="DV36" s="363"/>
      <c r="DW36" s="363"/>
      <c r="DX36" s="363"/>
      <c r="DY36" s="364"/>
      <c r="DZ36" s="362">
        <v>0</v>
      </c>
      <c r="EA36" s="363"/>
      <c r="EB36" s="363"/>
      <c r="EC36" s="363"/>
      <c r="ED36" s="363"/>
      <c r="EE36" s="363"/>
      <c r="EF36" s="363"/>
      <c r="EG36" s="363"/>
      <c r="EH36" s="363"/>
      <c r="EI36" s="363"/>
      <c r="EJ36" s="363"/>
      <c r="EK36" s="364"/>
      <c r="EL36" s="362">
        <v>0</v>
      </c>
      <c r="EM36" s="363"/>
      <c r="EN36" s="363"/>
      <c r="EO36" s="363"/>
      <c r="EP36" s="363"/>
      <c r="EQ36" s="363"/>
      <c r="ER36" s="363"/>
      <c r="ES36" s="363"/>
      <c r="ET36" s="363"/>
      <c r="EU36" s="363"/>
      <c r="EV36" s="363"/>
      <c r="EW36" s="364"/>
      <c r="EX36" s="362"/>
      <c r="EY36" s="363"/>
      <c r="EZ36" s="363"/>
      <c r="FA36" s="363"/>
      <c r="FB36" s="363"/>
      <c r="FC36" s="363"/>
      <c r="FD36" s="363"/>
      <c r="FE36" s="363"/>
      <c r="FF36" s="363"/>
      <c r="FG36" s="363"/>
      <c r="FH36" s="363"/>
      <c r="FI36" s="365"/>
      <c r="FJ36" s="352"/>
      <c r="FK36" s="353"/>
      <c r="FL36" s="353"/>
      <c r="FM36" s="353"/>
      <c r="FN36" s="353"/>
      <c r="FO36" s="353"/>
      <c r="FP36" s="353"/>
      <c r="FQ36" s="353"/>
      <c r="FR36" s="353"/>
      <c r="FS36" s="353"/>
      <c r="FT36" s="353"/>
      <c r="FU36" s="353"/>
      <c r="FV36" s="353"/>
      <c r="FW36" s="353"/>
      <c r="FX36" s="353"/>
      <c r="FY36" s="353"/>
      <c r="FZ36" s="353"/>
      <c r="GA36" s="353"/>
      <c r="GB36" s="353"/>
      <c r="GC36" s="353"/>
      <c r="GD36" s="353"/>
      <c r="GE36" s="353"/>
      <c r="GF36" s="353"/>
      <c r="GG36" s="353"/>
      <c r="GH36" s="353"/>
      <c r="GI36" s="353"/>
      <c r="GJ36" s="353"/>
      <c r="GK36" s="353"/>
      <c r="GL36" s="353"/>
      <c r="GM36" s="353"/>
      <c r="GN36" s="353"/>
      <c r="GO36" s="353"/>
      <c r="GP36" s="353"/>
      <c r="GQ36" s="353"/>
      <c r="GR36" s="353"/>
      <c r="GS36" s="353"/>
      <c r="GT36" s="353"/>
      <c r="GU36" s="353"/>
      <c r="GV36" s="353"/>
      <c r="GW36" s="353"/>
      <c r="GX36" s="353"/>
      <c r="GY36" s="353"/>
      <c r="GZ36" s="353"/>
      <c r="HA36" s="353"/>
      <c r="HB36" s="353"/>
      <c r="HC36" s="353"/>
      <c r="HD36" s="353"/>
      <c r="HE36" s="353"/>
      <c r="HF36" s="353"/>
      <c r="HG36" s="353"/>
      <c r="HH36" s="353"/>
      <c r="HI36" s="353"/>
      <c r="HJ36" s="353"/>
      <c r="HK36" s="353"/>
      <c r="HL36" s="353"/>
      <c r="HM36" s="353"/>
      <c r="HN36" s="353"/>
      <c r="HO36" s="353"/>
      <c r="HP36" s="353"/>
      <c r="HQ36" s="353"/>
      <c r="HR36" s="353"/>
      <c r="HS36" s="353"/>
      <c r="HT36" s="353"/>
      <c r="HU36" s="353"/>
      <c r="HV36" s="353"/>
      <c r="HW36" s="353"/>
      <c r="HX36" s="353"/>
      <c r="HY36" s="353"/>
      <c r="HZ36" s="353"/>
      <c r="IA36" s="353"/>
      <c r="IB36" s="353"/>
      <c r="IC36" s="353"/>
      <c r="ID36" s="353"/>
      <c r="IE36" s="353"/>
      <c r="IF36" s="353"/>
    </row>
    <row r="37" spans="1:240" ht="11.25">
      <c r="A37" s="426"/>
      <c r="B37" s="427"/>
      <c r="C37" s="427"/>
      <c r="D37" s="427"/>
      <c r="E37" s="427"/>
      <c r="F37" s="427"/>
      <c r="G37" s="428"/>
      <c r="H37" s="464" t="s">
        <v>220</v>
      </c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6"/>
      <c r="CL37" s="469" t="s">
        <v>221</v>
      </c>
      <c r="CM37" s="427"/>
      <c r="CN37" s="427"/>
      <c r="CO37" s="427"/>
      <c r="CP37" s="427"/>
      <c r="CQ37" s="427"/>
      <c r="CR37" s="427"/>
      <c r="CS37" s="428"/>
      <c r="CT37" s="426"/>
      <c r="CU37" s="427"/>
      <c r="CV37" s="427"/>
      <c r="CW37" s="427"/>
      <c r="CX37" s="427"/>
      <c r="CY37" s="427"/>
      <c r="CZ37" s="427"/>
      <c r="DA37" s="428"/>
      <c r="DB37" s="426"/>
      <c r="DC37" s="427"/>
      <c r="DD37" s="427"/>
      <c r="DE37" s="427"/>
      <c r="DF37" s="427"/>
      <c r="DG37" s="427"/>
      <c r="DH37" s="427"/>
      <c r="DI37" s="427"/>
      <c r="DJ37" s="427"/>
      <c r="DK37" s="427"/>
      <c r="DL37" s="427"/>
      <c r="DM37" s="428"/>
      <c r="DN37" s="395">
        <v>0</v>
      </c>
      <c r="DO37" s="396"/>
      <c r="DP37" s="396"/>
      <c r="DQ37" s="396"/>
      <c r="DR37" s="396"/>
      <c r="DS37" s="396"/>
      <c r="DT37" s="396"/>
      <c r="DU37" s="396"/>
      <c r="DV37" s="396"/>
      <c r="DW37" s="396"/>
      <c r="DX37" s="396"/>
      <c r="DY37" s="397"/>
      <c r="DZ37" s="395">
        <v>0</v>
      </c>
      <c r="EA37" s="396"/>
      <c r="EB37" s="396"/>
      <c r="EC37" s="396"/>
      <c r="ED37" s="396"/>
      <c r="EE37" s="396"/>
      <c r="EF37" s="396"/>
      <c r="EG37" s="396"/>
      <c r="EH37" s="396"/>
      <c r="EI37" s="396"/>
      <c r="EJ37" s="396"/>
      <c r="EK37" s="397"/>
      <c r="EL37" s="395">
        <v>0</v>
      </c>
      <c r="EM37" s="396"/>
      <c r="EN37" s="396"/>
      <c r="EO37" s="396"/>
      <c r="EP37" s="396"/>
      <c r="EQ37" s="396"/>
      <c r="ER37" s="396"/>
      <c r="ES37" s="396"/>
      <c r="ET37" s="396"/>
      <c r="EU37" s="396"/>
      <c r="EV37" s="396"/>
      <c r="EW37" s="397"/>
      <c r="EX37" s="395"/>
      <c r="EY37" s="396"/>
      <c r="EZ37" s="396"/>
      <c r="FA37" s="396"/>
      <c r="FB37" s="396"/>
      <c r="FC37" s="396"/>
      <c r="FD37" s="396"/>
      <c r="FE37" s="396"/>
      <c r="FF37" s="396"/>
      <c r="FG37" s="396"/>
      <c r="FH37" s="396"/>
      <c r="FI37" s="476"/>
      <c r="FJ37" s="352"/>
      <c r="FK37" s="353"/>
      <c r="FL37" s="353"/>
      <c r="FM37" s="353"/>
      <c r="FN37" s="353"/>
      <c r="FO37" s="353"/>
      <c r="FP37" s="353"/>
      <c r="FQ37" s="353"/>
      <c r="FR37" s="353"/>
      <c r="FS37" s="353"/>
      <c r="FT37" s="353"/>
      <c r="FU37" s="353"/>
      <c r="FV37" s="353"/>
      <c r="FW37" s="353"/>
      <c r="FX37" s="353"/>
      <c r="FY37" s="353"/>
      <c r="FZ37" s="353"/>
      <c r="GA37" s="353"/>
      <c r="GB37" s="353"/>
      <c r="GC37" s="353"/>
      <c r="GD37" s="353"/>
      <c r="GE37" s="353"/>
      <c r="GF37" s="353"/>
      <c r="GG37" s="353"/>
      <c r="GH37" s="353"/>
      <c r="GI37" s="353"/>
      <c r="GJ37" s="353"/>
      <c r="GK37" s="353"/>
      <c r="GL37" s="353"/>
      <c r="GM37" s="353"/>
      <c r="GN37" s="353"/>
      <c r="GO37" s="353"/>
      <c r="GP37" s="353"/>
      <c r="GQ37" s="353"/>
      <c r="GR37" s="353"/>
      <c r="GS37" s="353"/>
      <c r="GT37" s="353"/>
      <c r="GU37" s="353"/>
      <c r="GV37" s="353"/>
      <c r="GW37" s="353"/>
      <c r="GX37" s="353"/>
      <c r="GY37" s="353"/>
      <c r="GZ37" s="353"/>
      <c r="HA37" s="353"/>
      <c r="HB37" s="353"/>
      <c r="HC37" s="353"/>
      <c r="HD37" s="353"/>
      <c r="HE37" s="353"/>
      <c r="HF37" s="353"/>
      <c r="HG37" s="353"/>
      <c r="HH37" s="353"/>
      <c r="HI37" s="353"/>
      <c r="HJ37" s="353"/>
      <c r="HK37" s="353"/>
      <c r="HL37" s="353"/>
      <c r="HM37" s="353"/>
      <c r="HN37" s="353"/>
      <c r="HO37" s="353"/>
      <c r="HP37" s="353"/>
      <c r="HQ37" s="353"/>
      <c r="HR37" s="353"/>
      <c r="HS37" s="353"/>
      <c r="HT37" s="353"/>
      <c r="HU37" s="353"/>
      <c r="HV37" s="353"/>
      <c r="HW37" s="353"/>
      <c r="HX37" s="353"/>
      <c r="HY37" s="353"/>
      <c r="HZ37" s="353"/>
      <c r="IA37" s="353"/>
      <c r="IB37" s="353"/>
      <c r="IC37" s="353"/>
      <c r="ID37" s="353"/>
      <c r="IE37" s="353"/>
      <c r="IF37" s="353"/>
    </row>
    <row r="38" spans="1:240" ht="11.25">
      <c r="A38" s="429"/>
      <c r="B38" s="393"/>
      <c r="C38" s="393"/>
      <c r="D38" s="393"/>
      <c r="E38" s="393"/>
      <c r="F38" s="393"/>
      <c r="G38" s="430"/>
      <c r="H38" s="467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68"/>
      <c r="BY38" s="468"/>
      <c r="BZ38" s="468"/>
      <c r="CA38" s="468"/>
      <c r="CB38" s="468"/>
      <c r="CC38" s="468"/>
      <c r="CD38" s="468"/>
      <c r="CE38" s="468"/>
      <c r="CF38" s="468"/>
      <c r="CG38" s="468"/>
      <c r="CH38" s="468"/>
      <c r="CI38" s="468"/>
      <c r="CJ38" s="468"/>
      <c r="CK38" s="468"/>
      <c r="CL38" s="470"/>
      <c r="CM38" s="393"/>
      <c r="CN38" s="393"/>
      <c r="CO38" s="393"/>
      <c r="CP38" s="393"/>
      <c r="CQ38" s="393"/>
      <c r="CR38" s="393"/>
      <c r="CS38" s="430"/>
      <c r="CT38" s="429"/>
      <c r="CU38" s="393"/>
      <c r="CV38" s="393"/>
      <c r="CW38" s="393"/>
      <c r="CX38" s="393"/>
      <c r="CY38" s="393"/>
      <c r="CZ38" s="393"/>
      <c r="DA38" s="430"/>
      <c r="DB38" s="429"/>
      <c r="DC38" s="393"/>
      <c r="DD38" s="393"/>
      <c r="DE38" s="393"/>
      <c r="DF38" s="393"/>
      <c r="DG38" s="393"/>
      <c r="DH38" s="393"/>
      <c r="DI38" s="393"/>
      <c r="DJ38" s="393"/>
      <c r="DK38" s="393"/>
      <c r="DL38" s="393"/>
      <c r="DM38" s="430"/>
      <c r="DN38" s="398"/>
      <c r="DO38" s="375"/>
      <c r="DP38" s="375"/>
      <c r="DQ38" s="375"/>
      <c r="DR38" s="375"/>
      <c r="DS38" s="375"/>
      <c r="DT38" s="375"/>
      <c r="DU38" s="375"/>
      <c r="DV38" s="375"/>
      <c r="DW38" s="375"/>
      <c r="DX38" s="375"/>
      <c r="DY38" s="399"/>
      <c r="DZ38" s="398"/>
      <c r="EA38" s="375"/>
      <c r="EB38" s="375"/>
      <c r="EC38" s="375"/>
      <c r="ED38" s="375"/>
      <c r="EE38" s="375"/>
      <c r="EF38" s="375"/>
      <c r="EG38" s="375"/>
      <c r="EH38" s="375"/>
      <c r="EI38" s="375"/>
      <c r="EJ38" s="375"/>
      <c r="EK38" s="399"/>
      <c r="EL38" s="398"/>
      <c r="EM38" s="375"/>
      <c r="EN38" s="375"/>
      <c r="EO38" s="375"/>
      <c r="EP38" s="375"/>
      <c r="EQ38" s="375"/>
      <c r="ER38" s="375"/>
      <c r="ES38" s="375"/>
      <c r="ET38" s="375"/>
      <c r="EU38" s="375"/>
      <c r="EV38" s="375"/>
      <c r="EW38" s="399"/>
      <c r="EX38" s="398"/>
      <c r="EY38" s="375"/>
      <c r="EZ38" s="375"/>
      <c r="FA38" s="375"/>
      <c r="FB38" s="375"/>
      <c r="FC38" s="375"/>
      <c r="FD38" s="375"/>
      <c r="FE38" s="375"/>
      <c r="FF38" s="375"/>
      <c r="FG38" s="375"/>
      <c r="FH38" s="375"/>
      <c r="FI38" s="477"/>
      <c r="FJ38" s="352"/>
      <c r="FK38" s="353"/>
      <c r="FL38" s="353"/>
      <c r="FM38" s="353"/>
      <c r="FN38" s="353"/>
      <c r="FO38" s="353"/>
      <c r="FP38" s="353"/>
      <c r="FQ38" s="353"/>
      <c r="FR38" s="353"/>
      <c r="FS38" s="353"/>
      <c r="FT38" s="353"/>
      <c r="FU38" s="353"/>
      <c r="FV38" s="353"/>
      <c r="FW38" s="353"/>
      <c r="FX38" s="353"/>
      <c r="FY38" s="353"/>
      <c r="FZ38" s="353"/>
      <c r="GA38" s="353"/>
      <c r="GB38" s="353"/>
      <c r="GC38" s="353"/>
      <c r="GD38" s="353"/>
      <c r="GE38" s="353"/>
      <c r="GF38" s="353"/>
      <c r="GG38" s="353"/>
      <c r="GH38" s="353"/>
      <c r="GI38" s="353"/>
      <c r="GJ38" s="353"/>
      <c r="GK38" s="353"/>
      <c r="GL38" s="353"/>
      <c r="GM38" s="353"/>
      <c r="GN38" s="353"/>
      <c r="GO38" s="353"/>
      <c r="GP38" s="353"/>
      <c r="GQ38" s="353"/>
      <c r="GR38" s="353"/>
      <c r="GS38" s="353"/>
      <c r="GT38" s="353"/>
      <c r="GU38" s="353"/>
      <c r="GV38" s="353"/>
      <c r="GW38" s="353"/>
      <c r="GX38" s="353"/>
      <c r="GY38" s="353"/>
      <c r="GZ38" s="353"/>
      <c r="HA38" s="353"/>
      <c r="HB38" s="353"/>
      <c r="HC38" s="353"/>
      <c r="HD38" s="353"/>
      <c r="HE38" s="353"/>
      <c r="HF38" s="353"/>
      <c r="HG38" s="353"/>
      <c r="HH38" s="353"/>
      <c r="HI38" s="353"/>
      <c r="HJ38" s="353"/>
      <c r="HK38" s="353"/>
      <c r="HL38" s="353"/>
      <c r="HM38" s="353"/>
      <c r="HN38" s="353"/>
      <c r="HO38" s="353"/>
      <c r="HP38" s="353"/>
      <c r="HQ38" s="353"/>
      <c r="HR38" s="353"/>
      <c r="HS38" s="353"/>
      <c r="HT38" s="353"/>
      <c r="HU38" s="353"/>
      <c r="HV38" s="353"/>
      <c r="HW38" s="353"/>
      <c r="HX38" s="353"/>
      <c r="HY38" s="353"/>
      <c r="HZ38" s="353"/>
      <c r="IA38" s="353"/>
      <c r="IB38" s="353"/>
      <c r="IC38" s="353"/>
      <c r="ID38" s="353"/>
      <c r="IE38" s="353"/>
      <c r="IF38" s="353"/>
    </row>
    <row r="39" spans="1:240" ht="25.5" customHeight="1">
      <c r="A39" s="388" t="s">
        <v>11</v>
      </c>
      <c r="B39" s="389"/>
      <c r="C39" s="389"/>
      <c r="D39" s="389"/>
      <c r="E39" s="389"/>
      <c r="F39" s="389"/>
      <c r="G39" s="390"/>
      <c r="H39" s="462" t="s">
        <v>222</v>
      </c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3"/>
      <c r="CG39" s="463"/>
      <c r="CH39" s="463"/>
      <c r="CI39" s="463"/>
      <c r="CJ39" s="463"/>
      <c r="CK39" s="463"/>
      <c r="CL39" s="403" t="s">
        <v>223</v>
      </c>
      <c r="CM39" s="389"/>
      <c r="CN39" s="389"/>
      <c r="CO39" s="389"/>
      <c r="CP39" s="389"/>
      <c r="CQ39" s="389"/>
      <c r="CR39" s="389"/>
      <c r="CS39" s="390"/>
      <c r="CT39" s="388" t="s">
        <v>41</v>
      </c>
      <c r="CU39" s="389"/>
      <c r="CV39" s="389"/>
      <c r="CW39" s="389"/>
      <c r="CX39" s="389"/>
      <c r="CY39" s="389"/>
      <c r="CZ39" s="389"/>
      <c r="DA39" s="390"/>
      <c r="DB39" s="388"/>
      <c r="DC39" s="389"/>
      <c r="DD39" s="389"/>
      <c r="DE39" s="389"/>
      <c r="DF39" s="389"/>
      <c r="DG39" s="389"/>
      <c r="DH39" s="389"/>
      <c r="DI39" s="389"/>
      <c r="DJ39" s="389"/>
      <c r="DK39" s="389"/>
      <c r="DL39" s="389"/>
      <c r="DM39" s="390"/>
      <c r="DN39" s="415">
        <f>DN40</f>
        <v>24943160.43</v>
      </c>
      <c r="DO39" s="363"/>
      <c r="DP39" s="363"/>
      <c r="DQ39" s="363"/>
      <c r="DR39" s="363"/>
      <c r="DS39" s="363"/>
      <c r="DT39" s="363"/>
      <c r="DU39" s="363"/>
      <c r="DV39" s="363"/>
      <c r="DW39" s="363"/>
      <c r="DX39" s="363"/>
      <c r="DY39" s="364"/>
      <c r="DZ39" s="415">
        <f>DZ40</f>
        <v>25645130</v>
      </c>
      <c r="EA39" s="363"/>
      <c r="EB39" s="363"/>
      <c r="EC39" s="363"/>
      <c r="ED39" s="363"/>
      <c r="EE39" s="363"/>
      <c r="EF39" s="363"/>
      <c r="EG39" s="363"/>
      <c r="EH39" s="363"/>
      <c r="EI39" s="363"/>
      <c r="EJ39" s="363"/>
      <c r="EK39" s="364"/>
      <c r="EL39" s="415">
        <f>EL40</f>
        <v>25645130</v>
      </c>
      <c r="EM39" s="363"/>
      <c r="EN39" s="363"/>
      <c r="EO39" s="363"/>
      <c r="EP39" s="363"/>
      <c r="EQ39" s="363"/>
      <c r="ER39" s="363"/>
      <c r="ES39" s="363"/>
      <c r="ET39" s="363"/>
      <c r="EU39" s="363"/>
      <c r="EV39" s="363"/>
      <c r="EW39" s="364"/>
      <c r="EX39" s="362"/>
      <c r="EY39" s="363"/>
      <c r="EZ39" s="363"/>
      <c r="FA39" s="363"/>
      <c r="FB39" s="363"/>
      <c r="FC39" s="363"/>
      <c r="FD39" s="363"/>
      <c r="FE39" s="363"/>
      <c r="FF39" s="363"/>
      <c r="FG39" s="363"/>
      <c r="FH39" s="363"/>
      <c r="FI39" s="365"/>
      <c r="FJ39" s="352"/>
      <c r="FK39" s="353"/>
      <c r="FL39" s="353"/>
      <c r="FM39" s="353"/>
      <c r="FN39" s="353"/>
      <c r="FO39" s="353"/>
      <c r="FP39" s="353"/>
      <c r="FQ39" s="353"/>
      <c r="FR39" s="353"/>
      <c r="FS39" s="353"/>
      <c r="FT39" s="353"/>
      <c r="FU39" s="353"/>
      <c r="FV39" s="353"/>
      <c r="FW39" s="353"/>
      <c r="FX39" s="353"/>
      <c r="FY39" s="353"/>
      <c r="FZ39" s="353"/>
      <c r="GA39" s="353"/>
      <c r="GB39" s="353"/>
      <c r="GC39" s="353"/>
      <c r="GD39" s="353"/>
      <c r="GE39" s="353"/>
      <c r="GF39" s="353"/>
      <c r="GG39" s="353"/>
      <c r="GH39" s="353"/>
      <c r="GI39" s="353"/>
      <c r="GJ39" s="353"/>
      <c r="GK39" s="353"/>
      <c r="GL39" s="353"/>
      <c r="GM39" s="353"/>
      <c r="GN39" s="353"/>
      <c r="GO39" s="353"/>
      <c r="GP39" s="353"/>
      <c r="GQ39" s="353"/>
      <c r="GR39" s="353"/>
      <c r="GS39" s="353"/>
      <c r="GT39" s="353"/>
      <c r="GU39" s="353"/>
      <c r="GV39" s="353"/>
      <c r="GW39" s="353"/>
      <c r="GX39" s="353"/>
      <c r="GY39" s="353"/>
      <c r="GZ39" s="353"/>
      <c r="HA39" s="353"/>
      <c r="HB39" s="353"/>
      <c r="HC39" s="353"/>
      <c r="HD39" s="353"/>
      <c r="HE39" s="353"/>
      <c r="HF39" s="353"/>
      <c r="HG39" s="353"/>
      <c r="HH39" s="353"/>
      <c r="HI39" s="353"/>
      <c r="HJ39" s="353"/>
      <c r="HK39" s="353"/>
      <c r="HL39" s="353"/>
      <c r="HM39" s="353"/>
      <c r="HN39" s="353"/>
      <c r="HO39" s="353"/>
      <c r="HP39" s="353"/>
      <c r="HQ39" s="353"/>
      <c r="HR39" s="353"/>
      <c r="HS39" s="353"/>
      <c r="HT39" s="353"/>
      <c r="HU39" s="353"/>
      <c r="HV39" s="353"/>
      <c r="HW39" s="353"/>
      <c r="HX39" s="353"/>
      <c r="HY39" s="353"/>
      <c r="HZ39" s="353"/>
      <c r="IA39" s="353"/>
      <c r="IB39" s="353"/>
      <c r="IC39" s="353"/>
      <c r="ID39" s="353"/>
      <c r="IE39" s="353"/>
      <c r="IF39" s="353"/>
    </row>
    <row r="40" spans="1:240" ht="11.25">
      <c r="A40" s="426"/>
      <c r="B40" s="427"/>
      <c r="C40" s="427"/>
      <c r="D40" s="427"/>
      <c r="E40" s="427"/>
      <c r="F40" s="427"/>
      <c r="G40" s="428"/>
      <c r="H40" s="464" t="s">
        <v>220</v>
      </c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6"/>
      <c r="CL40" s="469" t="s">
        <v>224</v>
      </c>
      <c r="CM40" s="427"/>
      <c r="CN40" s="427"/>
      <c r="CO40" s="427"/>
      <c r="CP40" s="427"/>
      <c r="CQ40" s="427"/>
      <c r="CR40" s="427"/>
      <c r="CS40" s="428"/>
      <c r="CT40" s="426"/>
      <c r="CU40" s="427"/>
      <c r="CV40" s="427"/>
      <c r="CW40" s="427"/>
      <c r="CX40" s="427"/>
      <c r="CY40" s="427"/>
      <c r="CZ40" s="427"/>
      <c r="DA40" s="428"/>
      <c r="DB40" s="426"/>
      <c r="DC40" s="427"/>
      <c r="DD40" s="427"/>
      <c r="DE40" s="427"/>
      <c r="DF40" s="427"/>
      <c r="DG40" s="427"/>
      <c r="DH40" s="427"/>
      <c r="DI40" s="427"/>
      <c r="DJ40" s="427"/>
      <c r="DK40" s="427"/>
      <c r="DL40" s="427"/>
      <c r="DM40" s="428"/>
      <c r="DN40" s="472">
        <f>DN14</f>
        <v>24943160.43</v>
      </c>
      <c r="DO40" s="396"/>
      <c r="DP40" s="396"/>
      <c r="DQ40" s="396"/>
      <c r="DR40" s="396"/>
      <c r="DS40" s="396"/>
      <c r="DT40" s="396"/>
      <c r="DU40" s="396"/>
      <c r="DV40" s="396"/>
      <c r="DW40" s="396"/>
      <c r="DX40" s="396"/>
      <c r="DY40" s="397"/>
      <c r="DZ40" s="472">
        <f>DZ14</f>
        <v>25645130</v>
      </c>
      <c r="EA40" s="396"/>
      <c r="EB40" s="396"/>
      <c r="EC40" s="396"/>
      <c r="ED40" s="396"/>
      <c r="EE40" s="396"/>
      <c r="EF40" s="396"/>
      <c r="EG40" s="396"/>
      <c r="EH40" s="396"/>
      <c r="EI40" s="396"/>
      <c r="EJ40" s="396"/>
      <c r="EK40" s="397"/>
      <c r="EL40" s="472">
        <f>EL14</f>
        <v>25645130</v>
      </c>
      <c r="EM40" s="396"/>
      <c r="EN40" s="396"/>
      <c r="EO40" s="396"/>
      <c r="EP40" s="396"/>
      <c r="EQ40" s="396"/>
      <c r="ER40" s="396"/>
      <c r="ES40" s="396"/>
      <c r="ET40" s="396"/>
      <c r="EU40" s="396"/>
      <c r="EV40" s="396"/>
      <c r="EW40" s="397"/>
      <c r="EX40" s="395"/>
      <c r="EY40" s="396"/>
      <c r="EZ40" s="396"/>
      <c r="FA40" s="396"/>
      <c r="FB40" s="396"/>
      <c r="FC40" s="396"/>
      <c r="FD40" s="396"/>
      <c r="FE40" s="396"/>
      <c r="FF40" s="396"/>
      <c r="FG40" s="396"/>
      <c r="FH40" s="396"/>
      <c r="FI40" s="476"/>
      <c r="FJ40" s="352"/>
      <c r="FK40" s="353"/>
      <c r="FL40" s="353"/>
      <c r="FM40" s="353"/>
      <c r="FN40" s="353"/>
      <c r="FO40" s="353"/>
      <c r="FP40" s="353"/>
      <c r="FQ40" s="353"/>
      <c r="FR40" s="353"/>
      <c r="FS40" s="353"/>
      <c r="FT40" s="353"/>
      <c r="FU40" s="353"/>
      <c r="FV40" s="353"/>
      <c r="FW40" s="353"/>
      <c r="FX40" s="353"/>
      <c r="FY40" s="353"/>
      <c r="FZ40" s="353"/>
      <c r="GA40" s="353"/>
      <c r="GB40" s="353"/>
      <c r="GC40" s="353"/>
      <c r="GD40" s="353"/>
      <c r="GE40" s="353"/>
      <c r="GF40" s="353"/>
      <c r="GG40" s="353"/>
      <c r="GH40" s="353"/>
      <c r="GI40" s="353"/>
      <c r="GJ40" s="353"/>
      <c r="GK40" s="353"/>
      <c r="GL40" s="353"/>
      <c r="GM40" s="353"/>
      <c r="GN40" s="353"/>
      <c r="GO40" s="353"/>
      <c r="GP40" s="353"/>
      <c r="GQ40" s="353"/>
      <c r="GR40" s="353"/>
      <c r="GS40" s="353"/>
      <c r="GT40" s="353"/>
      <c r="GU40" s="353"/>
      <c r="GV40" s="353"/>
      <c r="GW40" s="353"/>
      <c r="GX40" s="353"/>
      <c r="GY40" s="353"/>
      <c r="GZ40" s="353"/>
      <c r="HA40" s="353"/>
      <c r="HB40" s="353"/>
      <c r="HC40" s="353"/>
      <c r="HD40" s="353"/>
      <c r="HE40" s="353"/>
      <c r="HF40" s="353"/>
      <c r="HG40" s="353"/>
      <c r="HH40" s="353"/>
      <c r="HI40" s="353"/>
      <c r="HJ40" s="353"/>
      <c r="HK40" s="353"/>
      <c r="HL40" s="353"/>
      <c r="HM40" s="353"/>
      <c r="HN40" s="353"/>
      <c r="HO40" s="353"/>
      <c r="HP40" s="353"/>
      <c r="HQ40" s="353"/>
      <c r="HR40" s="353"/>
      <c r="HS40" s="353"/>
      <c r="HT40" s="353"/>
      <c r="HU40" s="353"/>
      <c r="HV40" s="353"/>
      <c r="HW40" s="353"/>
      <c r="HX40" s="353"/>
      <c r="HY40" s="353"/>
      <c r="HZ40" s="353"/>
      <c r="IA40" s="353"/>
      <c r="IB40" s="353"/>
      <c r="IC40" s="353"/>
      <c r="ID40" s="353"/>
      <c r="IE40" s="353"/>
      <c r="IF40" s="353"/>
    </row>
    <row r="41" spans="1:240" ht="7.5" customHeight="1" thickBot="1">
      <c r="A41" s="429"/>
      <c r="B41" s="393"/>
      <c r="C41" s="393"/>
      <c r="D41" s="393"/>
      <c r="E41" s="393"/>
      <c r="F41" s="393"/>
      <c r="G41" s="430"/>
      <c r="H41" s="467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68"/>
      <c r="BN41" s="468"/>
      <c r="BO41" s="468"/>
      <c r="BP41" s="468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468"/>
      <c r="CD41" s="468"/>
      <c r="CE41" s="468"/>
      <c r="CF41" s="468"/>
      <c r="CG41" s="468"/>
      <c r="CH41" s="468"/>
      <c r="CI41" s="468"/>
      <c r="CJ41" s="468"/>
      <c r="CK41" s="468"/>
      <c r="CL41" s="471"/>
      <c r="CM41" s="424"/>
      <c r="CN41" s="424"/>
      <c r="CO41" s="424"/>
      <c r="CP41" s="424"/>
      <c r="CQ41" s="424"/>
      <c r="CR41" s="424"/>
      <c r="CS41" s="425"/>
      <c r="CT41" s="423"/>
      <c r="CU41" s="424"/>
      <c r="CV41" s="424"/>
      <c r="CW41" s="424"/>
      <c r="CX41" s="424"/>
      <c r="CY41" s="424"/>
      <c r="CZ41" s="424"/>
      <c r="DA41" s="425"/>
      <c r="DB41" s="423"/>
      <c r="DC41" s="424"/>
      <c r="DD41" s="424"/>
      <c r="DE41" s="424"/>
      <c r="DF41" s="424"/>
      <c r="DG41" s="424"/>
      <c r="DH41" s="424"/>
      <c r="DI41" s="424"/>
      <c r="DJ41" s="424"/>
      <c r="DK41" s="424"/>
      <c r="DL41" s="424"/>
      <c r="DM41" s="425"/>
      <c r="DN41" s="473"/>
      <c r="DO41" s="474"/>
      <c r="DP41" s="474"/>
      <c r="DQ41" s="474"/>
      <c r="DR41" s="474"/>
      <c r="DS41" s="474"/>
      <c r="DT41" s="474"/>
      <c r="DU41" s="474"/>
      <c r="DV41" s="474"/>
      <c r="DW41" s="474"/>
      <c r="DX41" s="474"/>
      <c r="DY41" s="475"/>
      <c r="DZ41" s="473"/>
      <c r="EA41" s="474"/>
      <c r="EB41" s="474"/>
      <c r="EC41" s="474"/>
      <c r="ED41" s="474"/>
      <c r="EE41" s="474"/>
      <c r="EF41" s="474"/>
      <c r="EG41" s="474"/>
      <c r="EH41" s="474"/>
      <c r="EI41" s="474"/>
      <c r="EJ41" s="474"/>
      <c r="EK41" s="475"/>
      <c r="EL41" s="473"/>
      <c r="EM41" s="474"/>
      <c r="EN41" s="474"/>
      <c r="EO41" s="474"/>
      <c r="EP41" s="474"/>
      <c r="EQ41" s="474"/>
      <c r="ER41" s="474"/>
      <c r="ES41" s="474"/>
      <c r="ET41" s="474"/>
      <c r="EU41" s="474"/>
      <c r="EV41" s="474"/>
      <c r="EW41" s="475"/>
      <c r="EX41" s="473"/>
      <c r="EY41" s="474"/>
      <c r="EZ41" s="474"/>
      <c r="FA41" s="474"/>
      <c r="FB41" s="474"/>
      <c r="FC41" s="474"/>
      <c r="FD41" s="474"/>
      <c r="FE41" s="474"/>
      <c r="FF41" s="474"/>
      <c r="FG41" s="474"/>
      <c r="FH41" s="474"/>
      <c r="FI41" s="478"/>
      <c r="FJ41" s="352"/>
      <c r="FK41" s="353"/>
      <c r="FL41" s="353"/>
      <c r="FM41" s="353"/>
      <c r="FN41" s="353"/>
      <c r="FO41" s="353"/>
      <c r="FP41" s="353"/>
      <c r="FQ41" s="353"/>
      <c r="FR41" s="353"/>
      <c r="FS41" s="353"/>
      <c r="FT41" s="353"/>
      <c r="FU41" s="353"/>
      <c r="FV41" s="353"/>
      <c r="FW41" s="353"/>
      <c r="FX41" s="353"/>
      <c r="FY41" s="353"/>
      <c r="FZ41" s="353"/>
      <c r="GA41" s="353"/>
      <c r="GB41" s="353"/>
      <c r="GC41" s="353"/>
      <c r="GD41" s="353"/>
      <c r="GE41" s="353"/>
      <c r="GF41" s="353"/>
      <c r="GG41" s="353"/>
      <c r="GH41" s="353"/>
      <c r="GI41" s="353"/>
      <c r="GJ41" s="353"/>
      <c r="GK41" s="353"/>
      <c r="GL41" s="353"/>
      <c r="GM41" s="353"/>
      <c r="GN41" s="353"/>
      <c r="GO41" s="353"/>
      <c r="GP41" s="353"/>
      <c r="GQ41" s="353"/>
      <c r="GR41" s="353"/>
      <c r="GS41" s="353"/>
      <c r="GT41" s="353"/>
      <c r="GU41" s="353"/>
      <c r="GV41" s="353"/>
      <c r="GW41" s="353"/>
      <c r="GX41" s="353"/>
      <c r="GY41" s="353"/>
      <c r="GZ41" s="353"/>
      <c r="HA41" s="353"/>
      <c r="HB41" s="353"/>
      <c r="HC41" s="353"/>
      <c r="HD41" s="353"/>
      <c r="HE41" s="353"/>
      <c r="HF41" s="353"/>
      <c r="HG41" s="353"/>
      <c r="HH41" s="353"/>
      <c r="HI41" s="353"/>
      <c r="HJ41" s="353"/>
      <c r="HK41" s="353"/>
      <c r="HL41" s="353"/>
      <c r="HM41" s="353"/>
      <c r="HN41" s="353"/>
      <c r="HO41" s="353"/>
      <c r="HP41" s="353"/>
      <c r="HQ41" s="353"/>
      <c r="HR41" s="353"/>
      <c r="HS41" s="353"/>
      <c r="HT41" s="353"/>
      <c r="HU41" s="353"/>
      <c r="HV41" s="353"/>
      <c r="HW41" s="353"/>
      <c r="HX41" s="353"/>
      <c r="HY41" s="353"/>
      <c r="HZ41" s="353"/>
      <c r="IA41" s="353"/>
      <c r="IB41" s="353"/>
      <c r="IC41" s="353"/>
      <c r="ID41" s="353"/>
      <c r="IE41" s="353"/>
      <c r="IF41" s="353"/>
    </row>
    <row r="42" ht="15.75" customHeight="1"/>
    <row r="43" ht="11.25">
      <c r="I43" s="1" t="s">
        <v>225</v>
      </c>
    </row>
    <row r="44" spans="9:96" ht="11.25">
      <c r="I44" s="1" t="s">
        <v>226</v>
      </c>
      <c r="AQ44" s="375" t="s">
        <v>584</v>
      </c>
      <c r="AR44" s="375"/>
      <c r="AS44" s="375"/>
      <c r="AT44" s="375"/>
      <c r="AU44" s="375"/>
      <c r="AV44" s="375"/>
      <c r="AW44" s="375"/>
      <c r="AX44" s="375"/>
      <c r="AY44" s="375"/>
      <c r="AZ44" s="375"/>
      <c r="BA44" s="375"/>
      <c r="BB44" s="375"/>
      <c r="BC44" s="375"/>
      <c r="BD44" s="375"/>
      <c r="BE44" s="375"/>
      <c r="BF44" s="375"/>
      <c r="BG44" s="375"/>
      <c r="BH44" s="375"/>
      <c r="BK44" s="375"/>
      <c r="BL44" s="375"/>
      <c r="BM44" s="375"/>
      <c r="BN44" s="375"/>
      <c r="BO44" s="375"/>
      <c r="BP44" s="375"/>
      <c r="BQ44" s="375"/>
      <c r="BR44" s="375"/>
      <c r="BS44" s="375"/>
      <c r="BT44" s="375"/>
      <c r="BU44" s="375"/>
      <c r="BV44" s="375"/>
      <c r="BY44" s="375" t="s">
        <v>585</v>
      </c>
      <c r="BZ44" s="375"/>
      <c r="CA44" s="375"/>
      <c r="CB44" s="375"/>
      <c r="CC44" s="375"/>
      <c r="CD44" s="375"/>
      <c r="CE44" s="375"/>
      <c r="CF44" s="375"/>
      <c r="CG44" s="375"/>
      <c r="CH44" s="375"/>
      <c r="CI44" s="375"/>
      <c r="CJ44" s="375"/>
      <c r="CK44" s="375"/>
      <c r="CL44" s="375"/>
      <c r="CM44" s="375"/>
      <c r="CN44" s="375"/>
      <c r="CO44" s="375"/>
      <c r="CP44" s="375"/>
      <c r="CQ44" s="375"/>
      <c r="CR44" s="375"/>
    </row>
    <row r="45" spans="43:96" s="6" customFormat="1" ht="10.5" customHeight="1">
      <c r="AQ45" s="394" t="s">
        <v>227</v>
      </c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K45" s="394" t="s">
        <v>18</v>
      </c>
      <c r="BL45" s="394"/>
      <c r="BM45" s="394"/>
      <c r="BN45" s="394"/>
      <c r="BO45" s="394"/>
      <c r="BP45" s="394"/>
      <c r="BQ45" s="394"/>
      <c r="BR45" s="394"/>
      <c r="BS45" s="394"/>
      <c r="BT45" s="394"/>
      <c r="BU45" s="394"/>
      <c r="BV45" s="394"/>
      <c r="BY45" s="394" t="s">
        <v>19</v>
      </c>
      <c r="BZ45" s="394"/>
      <c r="CA45" s="394"/>
      <c r="CB45" s="394"/>
      <c r="CC45" s="394"/>
      <c r="CD45" s="394"/>
      <c r="CE45" s="394"/>
      <c r="CF45" s="394"/>
      <c r="CG45" s="394"/>
      <c r="CH45" s="394"/>
      <c r="CI45" s="394"/>
      <c r="CJ45" s="394"/>
      <c r="CK45" s="394"/>
      <c r="CL45" s="394"/>
      <c r="CM45" s="394"/>
      <c r="CN45" s="394"/>
      <c r="CO45" s="394"/>
      <c r="CP45" s="394"/>
      <c r="CQ45" s="394"/>
      <c r="CR45" s="394"/>
    </row>
    <row r="46" spans="9:96" ht="12" customHeight="1">
      <c r="I46" s="1" t="s">
        <v>228</v>
      </c>
      <c r="AM46" s="375" t="s">
        <v>586</v>
      </c>
      <c r="AN46" s="375"/>
      <c r="AO46" s="375"/>
      <c r="AP46" s="375"/>
      <c r="AQ46" s="375"/>
      <c r="AR46" s="375"/>
      <c r="AS46" s="375"/>
      <c r="AT46" s="375"/>
      <c r="AU46" s="375"/>
      <c r="AV46" s="375"/>
      <c r="AW46" s="375"/>
      <c r="AX46" s="375"/>
      <c r="AY46" s="375"/>
      <c r="AZ46" s="375"/>
      <c r="BA46" s="375"/>
      <c r="BB46" s="375"/>
      <c r="BC46" s="375"/>
      <c r="BD46" s="375"/>
      <c r="BG46" s="375" t="s">
        <v>587</v>
      </c>
      <c r="BH46" s="375"/>
      <c r="BI46" s="375"/>
      <c r="BJ46" s="375"/>
      <c r="BK46" s="375"/>
      <c r="BL46" s="375"/>
      <c r="BM46" s="375"/>
      <c r="BN46" s="375"/>
      <c r="BO46" s="375"/>
      <c r="BP46" s="375"/>
      <c r="BQ46" s="375"/>
      <c r="BR46" s="375"/>
      <c r="BS46" s="375"/>
      <c r="BT46" s="375"/>
      <c r="BU46" s="375"/>
      <c r="BV46" s="375"/>
      <c r="BW46" s="375"/>
      <c r="BX46" s="375"/>
      <c r="CA46" s="393" t="s">
        <v>588</v>
      </c>
      <c r="CB46" s="393"/>
      <c r="CC46" s="393"/>
      <c r="CD46" s="393"/>
      <c r="CE46" s="393"/>
      <c r="CF46" s="393"/>
      <c r="CG46" s="393"/>
      <c r="CH46" s="393"/>
      <c r="CI46" s="393"/>
      <c r="CJ46" s="393"/>
      <c r="CK46" s="393"/>
      <c r="CL46" s="393"/>
      <c r="CM46" s="393"/>
      <c r="CN46" s="393"/>
      <c r="CO46" s="393"/>
      <c r="CP46" s="393"/>
      <c r="CQ46" s="393"/>
      <c r="CR46" s="393"/>
    </row>
    <row r="47" spans="39:96" s="6" customFormat="1" ht="10.5" customHeight="1">
      <c r="AM47" s="394" t="s">
        <v>227</v>
      </c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G47" s="394" t="s">
        <v>229</v>
      </c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CA47" s="394" t="s">
        <v>230</v>
      </c>
      <c r="CB47" s="394"/>
      <c r="CC47" s="394"/>
      <c r="CD47" s="394"/>
      <c r="CE47" s="394"/>
      <c r="CF47" s="394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4"/>
    </row>
    <row r="48" spans="9:38" ht="12" customHeight="1">
      <c r="I48" s="391" t="s">
        <v>20</v>
      </c>
      <c r="J48" s="391"/>
      <c r="K48" s="393" t="s">
        <v>614</v>
      </c>
      <c r="L48" s="393"/>
      <c r="M48" s="393"/>
      <c r="N48" s="353" t="s">
        <v>20</v>
      </c>
      <c r="O48" s="353"/>
      <c r="Q48" s="393" t="s">
        <v>671</v>
      </c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1">
        <v>20</v>
      </c>
      <c r="AG48" s="391"/>
      <c r="AH48" s="391"/>
      <c r="AI48" s="392" t="s">
        <v>511</v>
      </c>
      <c r="AJ48" s="392"/>
      <c r="AK48" s="392"/>
      <c r="AL48" s="1" t="s">
        <v>3</v>
      </c>
    </row>
    <row r="49" ht="12" thickBot="1"/>
    <row r="50" spans="1:91" ht="3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9"/>
    </row>
    <row r="51" spans="1:91" ht="12" customHeight="1">
      <c r="A51" s="10" t="s">
        <v>231</v>
      </c>
      <c r="CM51" s="11"/>
    </row>
    <row r="52" spans="1:91" ht="11.25">
      <c r="A52" s="479" t="s">
        <v>544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  <c r="BH52" s="375"/>
      <c r="BI52" s="375"/>
      <c r="BJ52" s="375"/>
      <c r="BK52" s="375"/>
      <c r="BL52" s="375"/>
      <c r="BM52" s="375"/>
      <c r="BN52" s="375"/>
      <c r="BO52" s="375"/>
      <c r="BP52" s="375"/>
      <c r="BQ52" s="375"/>
      <c r="BR52" s="375"/>
      <c r="BS52" s="375"/>
      <c r="BT52" s="375"/>
      <c r="BU52" s="375"/>
      <c r="BV52" s="375"/>
      <c r="BW52" s="375"/>
      <c r="BX52" s="375"/>
      <c r="BY52" s="375"/>
      <c r="BZ52" s="375"/>
      <c r="CA52" s="375"/>
      <c r="CB52" s="375"/>
      <c r="CC52" s="375"/>
      <c r="CD52" s="375"/>
      <c r="CE52" s="375"/>
      <c r="CF52" s="375"/>
      <c r="CG52" s="375"/>
      <c r="CH52" s="375"/>
      <c r="CI52" s="375"/>
      <c r="CJ52" s="375"/>
      <c r="CK52" s="375"/>
      <c r="CL52" s="375"/>
      <c r="CM52" s="480"/>
    </row>
    <row r="53" spans="1:91" s="6" customFormat="1" ht="11.25" customHeight="1">
      <c r="A53" s="481" t="s">
        <v>232</v>
      </c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4"/>
      <c r="BU53" s="394"/>
      <c r="BV53" s="394"/>
      <c r="BW53" s="394"/>
      <c r="BX53" s="394"/>
      <c r="BY53" s="394"/>
      <c r="BZ53" s="394"/>
      <c r="CA53" s="394"/>
      <c r="CB53" s="394"/>
      <c r="CC53" s="394"/>
      <c r="CD53" s="394"/>
      <c r="CE53" s="394"/>
      <c r="CF53" s="394"/>
      <c r="CG53" s="394"/>
      <c r="CH53" s="394"/>
      <c r="CI53" s="394"/>
      <c r="CJ53" s="394"/>
      <c r="CK53" s="394"/>
      <c r="CL53" s="394"/>
      <c r="CM53" s="482"/>
    </row>
    <row r="54" spans="1:91" s="6" customFormat="1" ht="4.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4"/>
    </row>
    <row r="55" spans="1:91" ht="11.25">
      <c r="A55" s="479"/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AH55" s="375" t="s">
        <v>508</v>
      </c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375"/>
      <c r="BC55" s="375"/>
      <c r="BD55" s="375"/>
      <c r="BE55" s="375"/>
      <c r="BF55" s="375"/>
      <c r="BG55" s="375"/>
      <c r="BH55" s="375"/>
      <c r="BI55" s="375"/>
      <c r="BJ55" s="375"/>
      <c r="BK55" s="375"/>
      <c r="BL55" s="375"/>
      <c r="BM55" s="375"/>
      <c r="BN55" s="375"/>
      <c r="BO55" s="375"/>
      <c r="BP55" s="375"/>
      <c r="BQ55" s="375"/>
      <c r="BR55" s="375"/>
      <c r="BS55" s="375"/>
      <c r="BT55" s="375"/>
      <c r="BU55" s="375"/>
      <c r="BV55" s="375"/>
      <c r="BW55" s="375"/>
      <c r="BX55" s="375"/>
      <c r="BY55" s="375"/>
      <c r="BZ55" s="375"/>
      <c r="CA55" s="375"/>
      <c r="CB55" s="375"/>
      <c r="CC55" s="375"/>
      <c r="CD55" s="375"/>
      <c r="CE55" s="375"/>
      <c r="CF55" s="375"/>
      <c r="CG55" s="375"/>
      <c r="CH55" s="375"/>
      <c r="CI55" s="375"/>
      <c r="CJ55" s="375"/>
      <c r="CK55" s="375"/>
      <c r="CL55" s="375"/>
      <c r="CM55" s="480"/>
    </row>
    <row r="56" spans="1:91" s="6" customFormat="1" ht="10.5" customHeight="1">
      <c r="A56" s="481" t="s">
        <v>18</v>
      </c>
      <c r="B56" s="394"/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4"/>
      <c r="Y56" s="394"/>
      <c r="AH56" s="394" t="s">
        <v>19</v>
      </c>
      <c r="AI56" s="394"/>
      <c r="AJ56" s="394"/>
      <c r="AK56" s="394"/>
      <c r="AL56" s="394"/>
      <c r="AM56" s="394"/>
      <c r="AN56" s="394"/>
      <c r="AO56" s="394"/>
      <c r="AP56" s="394"/>
      <c r="AQ56" s="394"/>
      <c r="AR56" s="394"/>
      <c r="AS56" s="394"/>
      <c r="AT56" s="394"/>
      <c r="AU56" s="394"/>
      <c r="AV56" s="394"/>
      <c r="AW56" s="394"/>
      <c r="AX56" s="394"/>
      <c r="AY56" s="394"/>
      <c r="AZ56" s="394"/>
      <c r="BA56" s="394"/>
      <c r="BB56" s="394"/>
      <c r="BC56" s="394"/>
      <c r="BD56" s="394"/>
      <c r="BE56" s="394"/>
      <c r="BF56" s="394"/>
      <c r="BG56" s="394"/>
      <c r="BH56" s="394"/>
      <c r="BI56" s="394"/>
      <c r="BJ56" s="394"/>
      <c r="BK56" s="394"/>
      <c r="BL56" s="394"/>
      <c r="BM56" s="394"/>
      <c r="BN56" s="394"/>
      <c r="BO56" s="394"/>
      <c r="BP56" s="394"/>
      <c r="BQ56" s="394"/>
      <c r="BR56" s="394"/>
      <c r="BS56" s="394"/>
      <c r="BT56" s="394"/>
      <c r="BU56" s="394"/>
      <c r="BV56" s="394"/>
      <c r="BW56" s="394"/>
      <c r="BX56" s="394"/>
      <c r="BY56" s="394"/>
      <c r="BZ56" s="394"/>
      <c r="CA56" s="394"/>
      <c r="CB56" s="394"/>
      <c r="CC56" s="394"/>
      <c r="CD56" s="394"/>
      <c r="CE56" s="394"/>
      <c r="CF56" s="394"/>
      <c r="CG56" s="394"/>
      <c r="CH56" s="394"/>
      <c r="CI56" s="394"/>
      <c r="CJ56" s="394"/>
      <c r="CK56" s="394"/>
      <c r="CL56" s="394"/>
      <c r="CM56" s="482"/>
    </row>
    <row r="57" spans="1:91" ht="5.25" customHeight="1">
      <c r="A57" s="10"/>
      <c r="CM57" s="11"/>
    </row>
    <row r="58" spans="1:91" ht="11.25">
      <c r="A58" s="483" t="s">
        <v>20</v>
      </c>
      <c r="B58" s="391"/>
      <c r="C58" s="393"/>
      <c r="D58" s="393"/>
      <c r="E58" s="393"/>
      <c r="F58" s="353" t="s">
        <v>20</v>
      </c>
      <c r="G58" s="35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1">
        <v>20</v>
      </c>
      <c r="Y58" s="391"/>
      <c r="Z58" s="391"/>
      <c r="AA58" s="392"/>
      <c r="AB58" s="392"/>
      <c r="AC58" s="392"/>
      <c r="AD58" s="353" t="s">
        <v>3</v>
      </c>
      <c r="AE58" s="353"/>
      <c r="AF58" s="353"/>
      <c r="CM58" s="11"/>
    </row>
    <row r="59" spans="1:91" ht="3.7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7"/>
    </row>
    <row r="60" spans="1:25" ht="11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ht="3" customHeight="1"/>
  </sheetData>
  <sheetProtection/>
  <mergeCells count="379">
    <mergeCell ref="A58:B58"/>
    <mergeCell ref="C58:E58"/>
    <mergeCell ref="F58:G58"/>
    <mergeCell ref="I58:W58"/>
    <mergeCell ref="AD58:AF58"/>
    <mergeCell ref="X58:Z58"/>
    <mergeCell ref="AA58:AC58"/>
    <mergeCell ref="CL25:CS27"/>
    <mergeCell ref="A55:Y55"/>
    <mergeCell ref="AH55:CM55"/>
    <mergeCell ref="A52:CM52"/>
    <mergeCell ref="A53:CM53"/>
    <mergeCell ref="A56:Y56"/>
    <mergeCell ref="AH56:CM56"/>
    <mergeCell ref="I48:J48"/>
    <mergeCell ref="K48:M48"/>
    <mergeCell ref="N48:O48"/>
    <mergeCell ref="Q48:AE48"/>
    <mergeCell ref="EL37:EW38"/>
    <mergeCell ref="DN40:DY41"/>
    <mergeCell ref="DZ40:EK41"/>
    <mergeCell ref="DW26:DY26"/>
    <mergeCell ref="DZ26:EE26"/>
    <mergeCell ref="DZ27:EK27"/>
    <mergeCell ref="EL27:EW27"/>
    <mergeCell ref="EI26:EK26"/>
    <mergeCell ref="EL26:EQ26"/>
    <mergeCell ref="DN27:DY27"/>
    <mergeCell ref="CT40:DA41"/>
    <mergeCell ref="EL40:EW41"/>
    <mergeCell ref="EX37:FI38"/>
    <mergeCell ref="DN39:DY39"/>
    <mergeCell ref="DZ39:EK39"/>
    <mergeCell ref="EL39:EW39"/>
    <mergeCell ref="EX39:FI39"/>
    <mergeCell ref="EX40:FI41"/>
    <mergeCell ref="EX36:FI36"/>
    <mergeCell ref="AQ45:BH45"/>
    <mergeCell ref="BK45:BV45"/>
    <mergeCell ref="BY45:CR45"/>
    <mergeCell ref="AM46:BD46"/>
    <mergeCell ref="BG46:BX46"/>
    <mergeCell ref="H37:CK37"/>
    <mergeCell ref="H41:CK41"/>
    <mergeCell ref="CL37:CS38"/>
    <mergeCell ref="CL40:CS41"/>
    <mergeCell ref="H38:CK38"/>
    <mergeCell ref="A37:G38"/>
    <mergeCell ref="A40:G41"/>
    <mergeCell ref="H40:CK40"/>
    <mergeCell ref="CT37:DA38"/>
    <mergeCell ref="DB39:DM39"/>
    <mergeCell ref="DB40:DM40"/>
    <mergeCell ref="A39:G39"/>
    <mergeCell ref="H39:CK39"/>
    <mergeCell ref="CL39:CS39"/>
    <mergeCell ref="CT39:DA39"/>
    <mergeCell ref="A36:G36"/>
    <mergeCell ref="H36:CK36"/>
    <mergeCell ref="CL36:CS36"/>
    <mergeCell ref="CT36:DA36"/>
    <mergeCell ref="DN36:DY36"/>
    <mergeCell ref="DZ36:EK36"/>
    <mergeCell ref="EL32:EW32"/>
    <mergeCell ref="EX32:FI32"/>
    <mergeCell ref="A33:G33"/>
    <mergeCell ref="H33:CK33"/>
    <mergeCell ref="CL33:CS33"/>
    <mergeCell ref="CT33:DA33"/>
    <mergeCell ref="DN33:DY33"/>
    <mergeCell ref="DZ33:EK33"/>
    <mergeCell ref="EL33:EW33"/>
    <mergeCell ref="EX33:FI33"/>
    <mergeCell ref="A32:G32"/>
    <mergeCell ref="H32:CK32"/>
    <mergeCell ref="CL32:CS32"/>
    <mergeCell ref="CT32:DA32"/>
    <mergeCell ref="DN32:DY32"/>
    <mergeCell ref="DZ32:EK32"/>
    <mergeCell ref="A31:G31"/>
    <mergeCell ref="H31:CK31"/>
    <mergeCell ref="CL31:CS31"/>
    <mergeCell ref="CT31:DA31"/>
    <mergeCell ref="DN31:DY31"/>
    <mergeCell ref="DZ31:EK31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EF26:EH26"/>
    <mergeCell ref="EL21:EW21"/>
    <mergeCell ref="EX21:FI21"/>
    <mergeCell ref="A22:G22"/>
    <mergeCell ref="H22:CK22"/>
    <mergeCell ref="CL22:CS22"/>
    <mergeCell ref="CT22:DA22"/>
    <mergeCell ref="DN22:DY22"/>
    <mergeCell ref="DZ22:EK22"/>
    <mergeCell ref="DB22:DM22"/>
    <mergeCell ref="EL22:EW22"/>
    <mergeCell ref="A21:G21"/>
    <mergeCell ref="H21:CK21"/>
    <mergeCell ref="CL21:CS21"/>
    <mergeCell ref="CT21:DA21"/>
    <mergeCell ref="DN21:DY21"/>
    <mergeCell ref="DZ21:EK21"/>
    <mergeCell ref="EL18:EW18"/>
    <mergeCell ref="EX18:FI18"/>
    <mergeCell ref="A19:G19"/>
    <mergeCell ref="H19:CK19"/>
    <mergeCell ref="CL19:CS19"/>
    <mergeCell ref="CT19:DA19"/>
    <mergeCell ref="DN19:DY19"/>
    <mergeCell ref="DZ19:EK19"/>
    <mergeCell ref="EL19:EW19"/>
    <mergeCell ref="EX19:FI19"/>
    <mergeCell ref="A18:G18"/>
    <mergeCell ref="H18:CK18"/>
    <mergeCell ref="CL18:CS18"/>
    <mergeCell ref="CT18:DA18"/>
    <mergeCell ref="DN18:DY18"/>
    <mergeCell ref="DZ18:EK18"/>
    <mergeCell ref="EL16:EW16"/>
    <mergeCell ref="EX16:FI16"/>
    <mergeCell ref="A17:G17"/>
    <mergeCell ref="H17:CK17"/>
    <mergeCell ref="CL17:CS17"/>
    <mergeCell ref="CT17:DA17"/>
    <mergeCell ref="DN17:DY17"/>
    <mergeCell ref="DZ17:EK17"/>
    <mergeCell ref="EL17:EW17"/>
    <mergeCell ref="EX17:FI17"/>
    <mergeCell ref="A16:G16"/>
    <mergeCell ref="H16:CK16"/>
    <mergeCell ref="CL16:CS16"/>
    <mergeCell ref="CT16:DA16"/>
    <mergeCell ref="DN16:DY16"/>
    <mergeCell ref="DZ16:EK16"/>
    <mergeCell ref="A15:G15"/>
    <mergeCell ref="H15:CK15"/>
    <mergeCell ref="CL15:CS15"/>
    <mergeCell ref="CT15:DA15"/>
    <mergeCell ref="DN15:DY15"/>
    <mergeCell ref="DZ15:EK15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0:G10"/>
    <mergeCell ref="H10:CK10"/>
    <mergeCell ref="CL10:CS10"/>
    <mergeCell ref="CT10:DA10"/>
    <mergeCell ref="DN10:DY10"/>
    <mergeCell ref="DZ10:EK10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8:G8"/>
    <mergeCell ref="H8:CK8"/>
    <mergeCell ref="CL8:CS8"/>
    <mergeCell ref="CT8:DA8"/>
    <mergeCell ref="DN8:DY8"/>
    <mergeCell ref="DZ8:EK8"/>
    <mergeCell ref="DB8:DM8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CL6:CS6"/>
    <mergeCell ref="CT6:DA6"/>
    <mergeCell ref="EX7:FI7"/>
    <mergeCell ref="DN6:DY6"/>
    <mergeCell ref="DZ6:EK6"/>
    <mergeCell ref="EL6:EW6"/>
    <mergeCell ref="EX6:FI6"/>
    <mergeCell ref="DB7:DM7"/>
    <mergeCell ref="DN5:DY5"/>
    <mergeCell ref="DZ5:EK5"/>
    <mergeCell ref="EL5:EW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DB19:DM19"/>
    <mergeCell ref="DB29:DM29"/>
    <mergeCell ref="DB23:DM23"/>
    <mergeCell ref="DB25:DM27"/>
    <mergeCell ref="DB15:DM15"/>
    <mergeCell ref="DB16:DM16"/>
    <mergeCell ref="DB17:DM17"/>
    <mergeCell ref="DB18:DM18"/>
    <mergeCell ref="H12:CK12"/>
    <mergeCell ref="CL12:CS12"/>
    <mergeCell ref="DB35:DM35"/>
    <mergeCell ref="DB36:DM36"/>
    <mergeCell ref="DB37:DM37"/>
    <mergeCell ref="DB38:DM38"/>
    <mergeCell ref="DB30:DM30"/>
    <mergeCell ref="DB31:DM31"/>
    <mergeCell ref="DB32:DM32"/>
    <mergeCell ref="DB33:DM33"/>
    <mergeCell ref="EL11:EW11"/>
    <mergeCell ref="EX11:FI11"/>
    <mergeCell ref="DB41:DM41"/>
    <mergeCell ref="DB3:DM5"/>
    <mergeCell ref="A11:G11"/>
    <mergeCell ref="H11:CK11"/>
    <mergeCell ref="CL11:CS11"/>
    <mergeCell ref="CT11:DA11"/>
    <mergeCell ref="DB11:DM11"/>
    <mergeCell ref="A12:G12"/>
    <mergeCell ref="CT12:DA12"/>
    <mergeCell ref="DB12:DM12"/>
    <mergeCell ref="DN12:DY12"/>
    <mergeCell ref="DZ12:EK12"/>
    <mergeCell ref="DN11:DY11"/>
    <mergeCell ref="DZ11:EK11"/>
    <mergeCell ref="A13:G13"/>
    <mergeCell ref="H13:CK13"/>
    <mergeCell ref="CL13:CS13"/>
    <mergeCell ref="CT13:DA13"/>
    <mergeCell ref="DB13:DM13"/>
    <mergeCell ref="DN13:DY13"/>
    <mergeCell ref="DN20:DY20"/>
    <mergeCell ref="DZ20:EK20"/>
    <mergeCell ref="EL20:EW20"/>
    <mergeCell ref="EX20:FI20"/>
    <mergeCell ref="EL12:EW12"/>
    <mergeCell ref="EX12:FI12"/>
    <mergeCell ref="DZ13:EK13"/>
    <mergeCell ref="EL13:EW13"/>
    <mergeCell ref="EL15:EW15"/>
    <mergeCell ref="EX15:FI15"/>
    <mergeCell ref="EL23:EW23"/>
    <mergeCell ref="A30:G30"/>
    <mergeCell ref="H30:CK30"/>
    <mergeCell ref="EX23:FI23"/>
    <mergeCell ref="EX13:FI13"/>
    <mergeCell ref="A20:G20"/>
    <mergeCell ref="H20:CK20"/>
    <mergeCell ref="CL20:CS20"/>
    <mergeCell ref="CT20:DA20"/>
    <mergeCell ref="DB20:DM20"/>
    <mergeCell ref="DN23:DY23"/>
    <mergeCell ref="DZ23:EK23"/>
    <mergeCell ref="CL30:CS30"/>
    <mergeCell ref="CT30:DA30"/>
    <mergeCell ref="DN30:DY30"/>
    <mergeCell ref="DZ30:EK30"/>
    <mergeCell ref="CT25:DA27"/>
    <mergeCell ref="DN25:FI25"/>
    <mergeCell ref="DN26:DS26"/>
    <mergeCell ref="DT26:DV26"/>
    <mergeCell ref="EX35:FI35"/>
    <mergeCell ref="A34:G34"/>
    <mergeCell ref="H34:CK34"/>
    <mergeCell ref="CL34:CS34"/>
    <mergeCell ref="CT34:DA34"/>
    <mergeCell ref="A35:G35"/>
    <mergeCell ref="H35:CK35"/>
    <mergeCell ref="CL35:CS35"/>
    <mergeCell ref="CT35:DA35"/>
    <mergeCell ref="DN35:DY35"/>
    <mergeCell ref="DZ34:EK34"/>
    <mergeCell ref="EL34:EW34"/>
    <mergeCell ref="EL35:EW35"/>
    <mergeCell ref="DZ35:EK35"/>
    <mergeCell ref="EL36:EW36"/>
    <mergeCell ref="DN37:DY38"/>
    <mergeCell ref="DZ37:EK38"/>
    <mergeCell ref="AF48:AH48"/>
    <mergeCell ref="AI48:AK48"/>
    <mergeCell ref="CA46:CR46"/>
    <mergeCell ref="AM47:BD47"/>
    <mergeCell ref="BG47:BX47"/>
    <mergeCell ref="CA47:CR47"/>
    <mergeCell ref="EX34:FI34"/>
    <mergeCell ref="AQ44:BH44"/>
    <mergeCell ref="BK44:BV44"/>
    <mergeCell ref="A25:G27"/>
    <mergeCell ref="H25:CK27"/>
    <mergeCell ref="A28:G28"/>
    <mergeCell ref="H28:CK28"/>
    <mergeCell ref="BY44:CR44"/>
    <mergeCell ref="DB34:DM34"/>
    <mergeCell ref="DN34:DY34"/>
    <mergeCell ref="EL31:EW31"/>
    <mergeCell ref="EX31:FI31"/>
    <mergeCell ref="CL28:CS28"/>
    <mergeCell ref="CT28:DA28"/>
    <mergeCell ref="DB28:DM28"/>
    <mergeCell ref="DN28:DY28"/>
    <mergeCell ref="ER26:ET26"/>
    <mergeCell ref="EU26:EW26"/>
    <mergeCell ref="DZ28:EK28"/>
    <mergeCell ref="EL28:EW28"/>
    <mergeCell ref="EX28:FI28"/>
    <mergeCell ref="EL30:EW30"/>
    <mergeCell ref="EX30:FI30"/>
    <mergeCell ref="EX26:FI27"/>
    <mergeCell ref="FJ7:IF7"/>
    <mergeCell ref="FJ8:IF8"/>
    <mergeCell ref="FJ9:IF9"/>
    <mergeCell ref="FJ10:IF10"/>
    <mergeCell ref="FJ11:IF11"/>
    <mergeCell ref="FJ12:IF12"/>
    <mergeCell ref="FJ13:IF13"/>
    <mergeCell ref="FJ14:IF14"/>
    <mergeCell ref="FJ15:IF15"/>
    <mergeCell ref="FJ16:IF16"/>
    <mergeCell ref="FJ17:IF17"/>
    <mergeCell ref="FJ18:IF18"/>
    <mergeCell ref="FJ19:IF19"/>
    <mergeCell ref="FJ20:IF20"/>
    <mergeCell ref="FJ21:IF21"/>
    <mergeCell ref="FJ22:IF22"/>
    <mergeCell ref="FJ23:IF23"/>
    <mergeCell ref="FJ24:IF24"/>
    <mergeCell ref="FJ36:IF36"/>
    <mergeCell ref="FJ25:IF25"/>
    <mergeCell ref="FJ26:IF26"/>
    <mergeCell ref="FJ27:IF27"/>
    <mergeCell ref="FJ28:IF28"/>
    <mergeCell ref="FJ29:IF29"/>
    <mergeCell ref="FJ30:IF30"/>
    <mergeCell ref="FJ37:IF37"/>
    <mergeCell ref="FJ38:IF38"/>
    <mergeCell ref="FJ39:IF39"/>
    <mergeCell ref="FJ40:IF40"/>
    <mergeCell ref="FJ41:IF41"/>
    <mergeCell ref="FJ31:IF31"/>
    <mergeCell ref="FJ32:IF32"/>
    <mergeCell ref="FJ33:IF33"/>
    <mergeCell ref="FJ34:IF34"/>
    <mergeCell ref="FJ35:IF35"/>
  </mergeCells>
  <printOptions/>
  <pageMargins left="0" right="0" top="1.1023622047244095" bottom="0" header="0.1968503937007874" footer="0.1968503937007874"/>
  <pageSetup horizontalDpi="600" verticalDpi="600" orientation="landscape" paperSize="9" r:id="rId1"/>
  <rowBreaks count="1" manualBreakCount="1">
    <brk id="24" max="1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view="pageBreakPreview" zoomScale="90" zoomScaleSheetLayoutView="90" zoomScalePageLayoutView="0" workbookViewId="0" topLeftCell="A74">
      <selection activeCell="B91" sqref="B91:D91"/>
    </sheetView>
  </sheetViews>
  <sheetFormatPr defaultColWidth="9.00390625" defaultRowHeight="12.75"/>
  <cols>
    <col min="1" max="1" width="7.625" style="19" customWidth="1"/>
    <col min="2" max="2" width="87.75390625" style="19" customWidth="1"/>
    <col min="3" max="3" width="19.625" style="19" customWidth="1"/>
    <col min="4" max="4" width="21.375" style="19" customWidth="1"/>
    <col min="5" max="5" width="19.375" style="19" customWidth="1"/>
    <col min="6" max="9" width="9.125" style="19" customWidth="1"/>
    <col min="10" max="16384" width="9.125" style="19" customWidth="1"/>
  </cols>
  <sheetData>
    <row r="1" spans="4:5" s="50" customFormat="1" ht="18.75">
      <c r="D1" s="500" t="s">
        <v>409</v>
      </c>
      <c r="E1" s="500"/>
    </row>
    <row r="2" ht="7.5" customHeight="1"/>
    <row r="3" spans="1:5" s="22" customFormat="1" ht="15">
      <c r="A3" s="491" t="s">
        <v>286</v>
      </c>
      <c r="B3" s="491"/>
      <c r="C3" s="491"/>
      <c r="D3" s="491"/>
      <c r="E3" s="491"/>
    </row>
    <row r="4" ht="6.75" customHeight="1"/>
    <row r="5" spans="1:5" ht="15">
      <c r="A5" s="484" t="s">
        <v>267</v>
      </c>
      <c r="B5" s="484"/>
      <c r="C5" s="484"/>
      <c r="D5" s="484"/>
      <c r="E5" s="484"/>
    </row>
    <row r="6" ht="8.25" customHeight="1"/>
    <row r="7" spans="1:5" ht="15">
      <c r="A7" s="484" t="s">
        <v>268</v>
      </c>
      <c r="B7" s="484"/>
      <c r="C7" s="484"/>
      <c r="D7" s="484"/>
      <c r="E7" s="484"/>
    </row>
    <row r="8" ht="15" hidden="1"/>
    <row r="9" spans="1:5" s="102" customFormat="1" ht="49.5" customHeight="1">
      <c r="A9" s="101" t="s">
        <v>269</v>
      </c>
      <c r="B9" s="101" t="s">
        <v>270</v>
      </c>
      <c r="C9" s="101" t="s">
        <v>271</v>
      </c>
      <c r="D9" s="101" t="s">
        <v>272</v>
      </c>
      <c r="E9" s="101" t="s">
        <v>273</v>
      </c>
    </row>
    <row r="10" spans="1:5" ht="15">
      <c r="A10" s="20">
        <v>1</v>
      </c>
      <c r="B10" s="20" t="s">
        <v>589</v>
      </c>
      <c r="C10" s="21">
        <v>49700</v>
      </c>
      <c r="D10" s="49">
        <v>302</v>
      </c>
      <c r="E10" s="21">
        <v>7500</v>
      </c>
    </row>
    <row r="11" spans="1:5" ht="15" hidden="1">
      <c r="A11" s="20">
        <v>2</v>
      </c>
      <c r="B11" s="20"/>
      <c r="C11" s="21"/>
      <c r="D11" s="49"/>
      <c r="E11" s="21"/>
    </row>
    <row r="12" spans="1:5" ht="15">
      <c r="A12" s="492" t="s">
        <v>274</v>
      </c>
      <c r="B12" s="492"/>
      <c r="C12" s="49" t="s">
        <v>41</v>
      </c>
      <c r="D12" s="49" t="s">
        <v>41</v>
      </c>
      <c r="E12" s="85">
        <v>7500</v>
      </c>
    </row>
    <row r="13" ht="9" customHeight="1"/>
    <row r="14" spans="1:5" ht="15">
      <c r="A14" s="484" t="s">
        <v>275</v>
      </c>
      <c r="B14" s="484"/>
      <c r="C14" s="484"/>
      <c r="D14" s="484"/>
      <c r="E14" s="484"/>
    </row>
    <row r="15" ht="6.75" customHeight="1"/>
    <row r="16" spans="1:5" ht="15">
      <c r="A16" s="493" t="s">
        <v>276</v>
      </c>
      <c r="B16" s="484"/>
      <c r="C16" s="484"/>
      <c r="D16" s="484"/>
      <c r="E16" s="484"/>
    </row>
    <row r="17" ht="15" hidden="1"/>
    <row r="18" spans="1:5" s="102" customFormat="1" ht="27.75" customHeight="1">
      <c r="A18" s="101" t="s">
        <v>269</v>
      </c>
      <c r="B18" s="485" t="s">
        <v>0</v>
      </c>
      <c r="C18" s="486"/>
      <c r="D18" s="486"/>
      <c r="E18" s="101" t="s">
        <v>273</v>
      </c>
    </row>
    <row r="19" spans="1:5" ht="15">
      <c r="A19" s="20">
        <v>1</v>
      </c>
      <c r="B19" s="494" t="s">
        <v>501</v>
      </c>
      <c r="C19" s="495"/>
      <c r="D19" s="496"/>
      <c r="E19" s="21">
        <v>16731310</v>
      </c>
    </row>
    <row r="20" spans="1:5" ht="15">
      <c r="A20" s="20">
        <v>2</v>
      </c>
      <c r="B20" s="494" t="s">
        <v>502</v>
      </c>
      <c r="C20" s="495"/>
      <c r="D20" s="496"/>
      <c r="E20" s="21">
        <f>40785320+23805380</f>
        <v>64590700</v>
      </c>
    </row>
    <row r="21" spans="1:5" ht="15">
      <c r="A21" s="489" t="s">
        <v>274</v>
      </c>
      <c r="B21" s="490"/>
      <c r="C21" s="490"/>
      <c r="D21" s="490"/>
      <c r="E21" s="85">
        <f>SUM(E19:E20)</f>
        <v>81322010</v>
      </c>
    </row>
    <row r="22" ht="8.25" customHeight="1"/>
    <row r="23" spans="1:5" ht="15">
      <c r="A23" s="484" t="s">
        <v>277</v>
      </c>
      <c r="B23" s="484"/>
      <c r="C23" s="484"/>
      <c r="D23" s="484"/>
      <c r="E23" s="484"/>
    </row>
    <row r="24" ht="15" hidden="1"/>
    <row r="25" spans="1:5" s="102" customFormat="1" ht="78.75" customHeight="1">
      <c r="A25" s="101" t="s">
        <v>269</v>
      </c>
      <c r="B25" s="101" t="s">
        <v>0</v>
      </c>
      <c r="C25" s="101" t="s">
        <v>278</v>
      </c>
      <c r="D25" s="101" t="s">
        <v>279</v>
      </c>
      <c r="E25" s="101" t="s">
        <v>273</v>
      </c>
    </row>
    <row r="26" spans="1:5" ht="15">
      <c r="A26" s="20">
        <v>1</v>
      </c>
      <c r="B26" s="20" t="s">
        <v>503</v>
      </c>
      <c r="C26" s="100">
        <v>550</v>
      </c>
      <c r="D26" s="49"/>
      <c r="E26" s="21">
        <f>'Пр.2 ПФХД стр.1_4'!EF47</f>
        <v>8830000</v>
      </c>
    </row>
    <row r="27" spans="1:5" ht="15">
      <c r="A27" s="20">
        <v>2</v>
      </c>
      <c r="B27" s="20" t="s">
        <v>590</v>
      </c>
      <c r="C27" s="21"/>
      <c r="D27" s="49"/>
      <c r="E27" s="21">
        <v>2600000</v>
      </c>
    </row>
    <row r="28" spans="1:5" ht="15">
      <c r="A28" s="492" t="s">
        <v>274</v>
      </c>
      <c r="B28" s="492"/>
      <c r="C28" s="49" t="s">
        <v>41</v>
      </c>
      <c r="D28" s="49" t="s">
        <v>41</v>
      </c>
      <c r="E28" s="85">
        <f>SUM(E26:E27)</f>
        <v>11430000</v>
      </c>
    </row>
    <row r="29" ht="7.5" customHeight="1"/>
    <row r="30" spans="1:5" ht="15">
      <c r="A30" s="484" t="s">
        <v>375</v>
      </c>
      <c r="B30" s="484"/>
      <c r="C30" s="484"/>
      <c r="D30" s="484"/>
      <c r="E30" s="484"/>
    </row>
    <row r="31" ht="15" hidden="1"/>
    <row r="32" spans="1:5" s="102" customFormat="1" ht="24.75" customHeight="1">
      <c r="A32" s="101" t="s">
        <v>269</v>
      </c>
      <c r="B32" s="485" t="s">
        <v>0</v>
      </c>
      <c r="C32" s="486"/>
      <c r="D32" s="486"/>
      <c r="E32" s="101" t="s">
        <v>273</v>
      </c>
    </row>
    <row r="33" spans="1:5" ht="15">
      <c r="A33" s="20">
        <v>1</v>
      </c>
      <c r="B33" s="494" t="s">
        <v>504</v>
      </c>
      <c r="C33" s="495"/>
      <c r="D33" s="496"/>
      <c r="E33" s="21">
        <v>720000</v>
      </c>
    </row>
    <row r="34" spans="1:5" ht="15" hidden="1">
      <c r="A34" s="20">
        <v>2</v>
      </c>
      <c r="B34" s="487"/>
      <c r="C34" s="488"/>
      <c r="D34" s="488"/>
      <c r="E34" s="21"/>
    </row>
    <row r="35" spans="1:5" ht="15">
      <c r="A35" s="489" t="s">
        <v>274</v>
      </c>
      <c r="B35" s="490"/>
      <c r="C35" s="490"/>
      <c r="D35" s="490"/>
      <c r="E35" s="85">
        <f>E33</f>
        <v>720000</v>
      </c>
    </row>
    <row r="36" ht="6" customHeight="1"/>
    <row r="37" spans="1:5" ht="15">
      <c r="A37" s="484" t="s">
        <v>376</v>
      </c>
      <c r="B37" s="484"/>
      <c r="C37" s="484"/>
      <c r="D37" s="484"/>
      <c r="E37" s="484"/>
    </row>
    <row r="38" ht="15" hidden="1"/>
    <row r="39" spans="1:5" s="102" customFormat="1" ht="27" customHeight="1">
      <c r="A39" s="101" t="s">
        <v>269</v>
      </c>
      <c r="B39" s="101" t="s">
        <v>0</v>
      </c>
      <c r="C39" s="497" t="s">
        <v>270</v>
      </c>
      <c r="D39" s="497"/>
      <c r="E39" s="101" t="s">
        <v>273</v>
      </c>
    </row>
    <row r="40" spans="1:5" ht="15">
      <c r="A40" s="20">
        <v>1</v>
      </c>
      <c r="B40" s="20"/>
      <c r="C40" s="498"/>
      <c r="D40" s="498"/>
      <c r="E40" s="21"/>
    </row>
    <row r="41" spans="1:5" ht="15" hidden="1">
      <c r="A41" s="20">
        <v>2</v>
      </c>
      <c r="B41" s="20"/>
      <c r="C41" s="498"/>
      <c r="D41" s="498"/>
      <c r="E41" s="21"/>
    </row>
    <row r="42" spans="1:5" ht="15">
      <c r="A42" s="492" t="s">
        <v>274</v>
      </c>
      <c r="B42" s="492"/>
      <c r="C42" s="499" t="s">
        <v>41</v>
      </c>
      <c r="D42" s="499"/>
      <c r="E42" s="21"/>
    </row>
    <row r="44" spans="1:5" ht="15">
      <c r="A44" s="484" t="s">
        <v>280</v>
      </c>
      <c r="B44" s="484"/>
      <c r="C44" s="484"/>
      <c r="D44" s="484"/>
      <c r="E44" s="484"/>
    </row>
    <row r="45" ht="15" hidden="1"/>
    <row r="46" spans="1:5" s="102" customFormat="1" ht="26.25" customHeight="1">
      <c r="A46" s="101" t="s">
        <v>269</v>
      </c>
      <c r="B46" s="485" t="s">
        <v>0</v>
      </c>
      <c r="C46" s="486"/>
      <c r="D46" s="486"/>
      <c r="E46" s="101" t="s">
        <v>273</v>
      </c>
    </row>
    <row r="47" spans="1:5" ht="15">
      <c r="A47" s="20">
        <v>1</v>
      </c>
      <c r="B47" s="487"/>
      <c r="C47" s="488"/>
      <c r="D47" s="488"/>
      <c r="E47" s="21"/>
    </row>
    <row r="48" spans="1:5" ht="15" hidden="1">
      <c r="A48" s="20">
        <v>2</v>
      </c>
      <c r="B48" s="487"/>
      <c r="C48" s="488"/>
      <c r="D48" s="488"/>
      <c r="E48" s="21"/>
    </row>
    <row r="49" spans="1:5" ht="15">
      <c r="A49" s="489" t="s">
        <v>274</v>
      </c>
      <c r="B49" s="490"/>
      <c r="C49" s="490"/>
      <c r="D49" s="490"/>
      <c r="E49" s="21"/>
    </row>
    <row r="50" ht="9.75" customHeight="1"/>
    <row r="51" spans="1:5" ht="15">
      <c r="A51" s="484" t="s">
        <v>281</v>
      </c>
      <c r="B51" s="484"/>
      <c r="C51" s="484"/>
      <c r="D51" s="484"/>
      <c r="E51" s="484"/>
    </row>
    <row r="52" ht="6.75" customHeight="1"/>
    <row r="53" spans="1:5" ht="15">
      <c r="A53" s="493" t="s">
        <v>282</v>
      </c>
      <c r="B53" s="484"/>
      <c r="C53" s="484"/>
      <c r="D53" s="484"/>
      <c r="E53" s="484"/>
    </row>
    <row r="54" ht="15" hidden="1"/>
    <row r="55" spans="1:5" s="102" customFormat="1" ht="26.25" customHeight="1">
      <c r="A55" s="101" t="s">
        <v>269</v>
      </c>
      <c r="B55" s="485" t="s">
        <v>0</v>
      </c>
      <c r="C55" s="486"/>
      <c r="D55" s="486"/>
      <c r="E55" s="101" t="s">
        <v>273</v>
      </c>
    </row>
    <row r="56" spans="1:5" ht="15">
      <c r="A56" s="20">
        <v>1</v>
      </c>
      <c r="B56" s="494" t="s">
        <v>505</v>
      </c>
      <c r="C56" s="495"/>
      <c r="D56" s="495"/>
      <c r="E56" s="21">
        <v>2078500</v>
      </c>
    </row>
    <row r="57" spans="1:5" ht="15">
      <c r="A57" s="20">
        <v>2</v>
      </c>
      <c r="B57" s="494" t="s">
        <v>506</v>
      </c>
      <c r="C57" s="495"/>
      <c r="D57" s="495"/>
      <c r="E57" s="21">
        <v>1759000</v>
      </c>
    </row>
    <row r="58" spans="1:5" ht="15">
      <c r="A58" s="489" t="s">
        <v>274</v>
      </c>
      <c r="B58" s="490"/>
      <c r="C58" s="490"/>
      <c r="D58" s="490"/>
      <c r="E58" s="85">
        <f>SUM(E56:E57)</f>
        <v>3837500</v>
      </c>
    </row>
    <row r="59" ht="8.25" customHeight="1"/>
    <row r="60" spans="1:5" ht="15">
      <c r="A60" s="493" t="s">
        <v>283</v>
      </c>
      <c r="B60" s="484"/>
      <c r="C60" s="484"/>
      <c r="D60" s="484"/>
      <c r="E60" s="484"/>
    </row>
    <row r="61" ht="15" hidden="1"/>
    <row r="62" spans="1:5" s="102" customFormat="1" ht="30" customHeight="1">
      <c r="A62" s="101" t="s">
        <v>269</v>
      </c>
      <c r="B62" s="485" t="s">
        <v>0</v>
      </c>
      <c r="C62" s="486"/>
      <c r="D62" s="486"/>
      <c r="E62" s="101" t="s">
        <v>273</v>
      </c>
    </row>
    <row r="63" spans="1:5" ht="15">
      <c r="A63" s="20">
        <v>1</v>
      </c>
      <c r="B63" s="487"/>
      <c r="C63" s="488"/>
      <c r="D63" s="488"/>
      <c r="E63" s="21"/>
    </row>
    <row r="64" spans="1:5" ht="15">
      <c r="A64" s="20">
        <v>2</v>
      </c>
      <c r="B64" s="487"/>
      <c r="C64" s="488"/>
      <c r="D64" s="488"/>
      <c r="E64" s="21"/>
    </row>
    <row r="65" spans="1:5" ht="15">
      <c r="A65" s="489" t="s">
        <v>274</v>
      </c>
      <c r="B65" s="490"/>
      <c r="C65" s="490"/>
      <c r="D65" s="490"/>
      <c r="E65" s="21"/>
    </row>
    <row r="66" ht="9.75" customHeight="1"/>
    <row r="67" spans="1:5" ht="15">
      <c r="A67" s="493" t="s">
        <v>284</v>
      </c>
      <c r="B67" s="484"/>
      <c r="C67" s="484"/>
      <c r="D67" s="484"/>
      <c r="E67" s="484"/>
    </row>
    <row r="69" spans="1:5" s="102" customFormat="1" ht="24" customHeight="1">
      <c r="A69" s="101" t="s">
        <v>269</v>
      </c>
      <c r="B69" s="485" t="s">
        <v>0</v>
      </c>
      <c r="C69" s="486"/>
      <c r="D69" s="486"/>
      <c r="E69" s="101" t="s">
        <v>273</v>
      </c>
    </row>
    <row r="70" spans="1:5" ht="15">
      <c r="A70" s="20">
        <v>1</v>
      </c>
      <c r="B70" s="494" t="s">
        <v>591</v>
      </c>
      <c r="C70" s="495"/>
      <c r="D70" s="495"/>
      <c r="E70" s="21">
        <v>150000</v>
      </c>
    </row>
    <row r="71" spans="1:5" ht="15">
      <c r="A71" s="20">
        <v>2</v>
      </c>
      <c r="B71" s="487"/>
      <c r="C71" s="488"/>
      <c r="D71" s="488"/>
      <c r="E71" s="21"/>
    </row>
    <row r="72" spans="1:5" ht="15">
      <c r="A72" s="489" t="s">
        <v>274</v>
      </c>
      <c r="B72" s="490"/>
      <c r="C72" s="490"/>
      <c r="D72" s="490"/>
      <c r="E72" s="85">
        <f>E70</f>
        <v>150000</v>
      </c>
    </row>
    <row r="73" ht="8.25" customHeight="1"/>
    <row r="74" spans="1:5" ht="15">
      <c r="A74" s="493" t="s">
        <v>285</v>
      </c>
      <c r="B74" s="484"/>
      <c r="C74" s="484"/>
      <c r="D74" s="484"/>
      <c r="E74" s="484"/>
    </row>
    <row r="75" ht="15" hidden="1"/>
    <row r="76" spans="1:5" s="102" customFormat="1" ht="22.5" customHeight="1">
      <c r="A76" s="101" t="s">
        <v>269</v>
      </c>
      <c r="B76" s="485" t="s">
        <v>0</v>
      </c>
      <c r="C76" s="486"/>
      <c r="D76" s="486"/>
      <c r="E76" s="101" t="s">
        <v>273</v>
      </c>
    </row>
    <row r="77" spans="1:5" ht="15">
      <c r="A77" s="20">
        <v>1</v>
      </c>
      <c r="B77" s="487"/>
      <c r="C77" s="488"/>
      <c r="D77" s="488"/>
      <c r="E77" s="21"/>
    </row>
    <row r="78" spans="1:5" ht="15" hidden="1">
      <c r="A78" s="20">
        <v>2</v>
      </c>
      <c r="B78" s="487"/>
      <c r="C78" s="488"/>
      <c r="D78" s="488"/>
      <c r="E78" s="21"/>
    </row>
    <row r="79" spans="1:5" ht="15">
      <c r="A79" s="489" t="s">
        <v>274</v>
      </c>
      <c r="B79" s="490"/>
      <c r="C79" s="490"/>
      <c r="D79" s="490"/>
      <c r="E79" s="21"/>
    </row>
    <row r="80" ht="8.25" customHeight="1"/>
    <row r="81" spans="1:5" ht="15">
      <c r="A81" s="484" t="s">
        <v>377</v>
      </c>
      <c r="B81" s="484"/>
      <c r="C81" s="484"/>
      <c r="D81" s="484"/>
      <c r="E81" s="484"/>
    </row>
    <row r="82" ht="9" customHeight="1" hidden="1"/>
    <row r="83" spans="1:5" s="102" customFormat="1" ht="25.5" customHeight="1">
      <c r="A83" s="101" t="s">
        <v>269</v>
      </c>
      <c r="B83" s="485" t="s">
        <v>0</v>
      </c>
      <c r="C83" s="486"/>
      <c r="D83" s="486"/>
      <c r="E83" s="101" t="s">
        <v>273</v>
      </c>
    </row>
    <row r="84" spans="1:5" ht="15">
      <c r="A84" s="20">
        <v>1</v>
      </c>
      <c r="B84" s="487"/>
      <c r="C84" s="488"/>
      <c r="D84" s="488"/>
      <c r="E84" s="21"/>
    </row>
    <row r="85" spans="1:5" ht="15" hidden="1">
      <c r="A85" s="20">
        <v>2</v>
      </c>
      <c r="B85" s="487"/>
      <c r="C85" s="488"/>
      <c r="D85" s="488"/>
      <c r="E85" s="21"/>
    </row>
    <row r="86" spans="1:5" ht="15">
      <c r="A86" s="489" t="s">
        <v>274</v>
      </c>
      <c r="B86" s="490"/>
      <c r="C86" s="490"/>
      <c r="D86" s="490"/>
      <c r="E86" s="21"/>
    </row>
    <row r="87" ht="6.75" customHeight="1"/>
    <row r="88" spans="1:5" ht="15">
      <c r="A88" s="484" t="s">
        <v>378</v>
      </c>
      <c r="B88" s="484"/>
      <c r="C88" s="484"/>
      <c r="D88" s="484"/>
      <c r="E88" s="484"/>
    </row>
    <row r="89" ht="18" customHeight="1"/>
    <row r="90" spans="1:5" s="102" customFormat="1" ht="24" customHeight="1">
      <c r="A90" s="101" t="s">
        <v>269</v>
      </c>
      <c r="B90" s="485" t="s">
        <v>0</v>
      </c>
      <c r="C90" s="486"/>
      <c r="D90" s="486"/>
      <c r="E90" s="101" t="s">
        <v>273</v>
      </c>
    </row>
    <row r="91" spans="1:5" ht="15">
      <c r="A91" s="20">
        <v>1</v>
      </c>
      <c r="B91" s="487"/>
      <c r="C91" s="488"/>
      <c r="D91" s="488"/>
      <c r="E91" s="21"/>
    </row>
    <row r="92" spans="1:5" ht="15">
      <c r="A92" s="20">
        <v>2</v>
      </c>
      <c r="B92" s="487"/>
      <c r="C92" s="488"/>
      <c r="D92" s="488"/>
      <c r="E92" s="21"/>
    </row>
    <row r="93" spans="1:5" ht="15">
      <c r="A93" s="489" t="s">
        <v>274</v>
      </c>
      <c r="B93" s="490"/>
      <c r="C93" s="490"/>
      <c r="D93" s="490"/>
      <c r="E93" s="21"/>
    </row>
    <row r="96" s="23" customFormat="1" ht="15">
      <c r="E96" s="86"/>
    </row>
    <row r="97" ht="15">
      <c r="E97" s="87"/>
    </row>
    <row r="98" ht="15">
      <c r="E98" s="88"/>
    </row>
  </sheetData>
  <sheetProtection/>
  <mergeCells count="60">
    <mergeCell ref="B69:D69"/>
    <mergeCell ref="B70:D70"/>
    <mergeCell ref="B64:D64"/>
    <mergeCell ref="B62:D62"/>
    <mergeCell ref="A79:D79"/>
    <mergeCell ref="D1:E1"/>
    <mergeCell ref="B71:D71"/>
    <mergeCell ref="A72:D72"/>
    <mergeCell ref="A74:E74"/>
    <mergeCell ref="B76:D76"/>
    <mergeCell ref="B77:D77"/>
    <mergeCell ref="B78:D78"/>
    <mergeCell ref="A49:D49"/>
    <mergeCell ref="A51:E51"/>
    <mergeCell ref="B63:D63"/>
    <mergeCell ref="A53:E53"/>
    <mergeCell ref="A65:D65"/>
    <mergeCell ref="A67:E67"/>
    <mergeCell ref="B55:D55"/>
    <mergeCell ref="B56:D56"/>
    <mergeCell ref="B57:D57"/>
    <mergeCell ref="A58:D58"/>
    <mergeCell ref="C39:D39"/>
    <mergeCell ref="C40:D40"/>
    <mergeCell ref="C41:D41"/>
    <mergeCell ref="A42:B42"/>
    <mergeCell ref="C42:D42"/>
    <mergeCell ref="A60:E60"/>
    <mergeCell ref="A44:E44"/>
    <mergeCell ref="B46:D46"/>
    <mergeCell ref="B47:D47"/>
    <mergeCell ref="B48:D48"/>
    <mergeCell ref="A30:E30"/>
    <mergeCell ref="B32:D32"/>
    <mergeCell ref="B33:D33"/>
    <mergeCell ref="B34:D34"/>
    <mergeCell ref="A35:D35"/>
    <mergeCell ref="A37:E37"/>
    <mergeCell ref="B18:D18"/>
    <mergeCell ref="B19:D19"/>
    <mergeCell ref="B20:D20"/>
    <mergeCell ref="A21:D21"/>
    <mergeCell ref="A23:E23"/>
    <mergeCell ref="A28:B28"/>
    <mergeCell ref="A3:E3"/>
    <mergeCell ref="A5:E5"/>
    <mergeCell ref="A7:E7"/>
    <mergeCell ref="A12:B12"/>
    <mergeCell ref="A14:E14"/>
    <mergeCell ref="A16:E16"/>
    <mergeCell ref="A88:E88"/>
    <mergeCell ref="B90:D90"/>
    <mergeCell ref="B91:D91"/>
    <mergeCell ref="B92:D92"/>
    <mergeCell ref="A93:D93"/>
    <mergeCell ref="A81:E81"/>
    <mergeCell ref="B83:D83"/>
    <mergeCell ref="B84:D84"/>
    <mergeCell ref="B85:D85"/>
    <mergeCell ref="A86:D8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rowBreaks count="3" manualBreakCount="3">
    <brk id="42" max="4" man="1"/>
    <brk id="87" max="4" man="1"/>
    <brk id="9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3"/>
  <sheetViews>
    <sheetView view="pageBreakPreview" zoomScale="80" zoomScaleNormal="85" zoomScaleSheetLayoutView="80" zoomScalePageLayoutView="0" workbookViewId="0" topLeftCell="A160">
      <selection activeCell="C207" sqref="C207"/>
    </sheetView>
  </sheetViews>
  <sheetFormatPr defaultColWidth="0.875" defaultRowHeight="12.75"/>
  <cols>
    <col min="1" max="1" width="8.00390625" style="23" customWidth="1"/>
    <col min="2" max="2" width="29.25390625" style="23" customWidth="1"/>
    <col min="3" max="4" width="14.625" style="23" customWidth="1"/>
    <col min="5" max="5" width="16.125" style="23" customWidth="1"/>
    <col min="6" max="6" width="17.875" style="23" customWidth="1"/>
    <col min="7" max="7" width="18.25390625" style="23" customWidth="1"/>
    <col min="8" max="8" width="16.625" style="23" customWidth="1"/>
    <col min="9" max="9" width="18.375" style="23" customWidth="1"/>
    <col min="10" max="10" width="24.25390625" style="23" customWidth="1"/>
    <col min="11" max="11" width="13.75390625" style="23" customWidth="1"/>
    <col min="12" max="18" width="0" style="23" hidden="1" customWidth="1"/>
    <col min="19" max="19" width="16.375" style="23" hidden="1" customWidth="1"/>
    <col min="20" max="34" width="0.875" style="23" hidden="1" customWidth="1"/>
    <col min="35" max="39" width="0.875" style="23" customWidth="1"/>
    <col min="40" max="40" width="13.625" style="23" bestFit="1" customWidth="1"/>
    <col min="41" max="16384" width="0.875" style="23" customWidth="1"/>
  </cols>
  <sheetData>
    <row r="1" spans="1:10" s="48" customFormat="1" ht="15">
      <c r="A1" s="564" t="s">
        <v>373</v>
      </c>
      <c r="B1" s="564"/>
      <c r="C1" s="564"/>
      <c r="D1" s="564"/>
      <c r="E1" s="564"/>
      <c r="F1" s="564"/>
      <c r="G1" s="564"/>
      <c r="H1" s="564"/>
      <c r="I1" s="564"/>
      <c r="J1" s="564"/>
    </row>
    <row r="2" ht="4.5" customHeight="1"/>
    <row r="3" spans="1:10" ht="15">
      <c r="A3" s="512" t="s">
        <v>287</v>
      </c>
      <c r="B3" s="512"/>
      <c r="C3" s="512"/>
      <c r="D3" s="512"/>
      <c r="E3" s="512"/>
      <c r="F3" s="512"/>
      <c r="G3" s="512"/>
      <c r="H3" s="512"/>
      <c r="I3" s="512"/>
      <c r="J3" s="512"/>
    </row>
    <row r="4" ht="15" hidden="1"/>
    <row r="5" spans="1:10" s="24" customFormat="1" ht="12.75" customHeight="1">
      <c r="A5" s="24" t="s">
        <v>288</v>
      </c>
      <c r="C5" s="565" t="s">
        <v>79</v>
      </c>
      <c r="D5" s="565"/>
      <c r="E5" s="565"/>
      <c r="F5" s="565"/>
      <c r="G5" s="565"/>
      <c r="H5" s="565"/>
      <c r="I5" s="565"/>
      <c r="J5" s="565"/>
    </row>
    <row r="6" spans="3:10" s="24" customFormat="1" ht="7.5" customHeight="1">
      <c r="C6" s="25"/>
      <c r="D6" s="25"/>
      <c r="E6" s="26"/>
      <c r="F6" s="26"/>
      <c r="G6" s="26"/>
      <c r="H6" s="26"/>
      <c r="I6" s="26"/>
      <c r="J6" s="26"/>
    </row>
    <row r="7" spans="1:10" s="24" customFormat="1" ht="13.5" customHeight="1">
      <c r="A7" s="27" t="s">
        <v>289</v>
      </c>
      <c r="B7" s="27"/>
      <c r="C7" s="27"/>
      <c r="D7" s="532" t="s">
        <v>665</v>
      </c>
      <c r="E7" s="532"/>
      <c r="F7" s="532"/>
      <c r="G7" s="532"/>
      <c r="H7" s="532"/>
      <c r="I7" s="532"/>
      <c r="J7" s="532"/>
    </row>
    <row r="8" ht="9" customHeight="1"/>
    <row r="9" spans="1:10" ht="15">
      <c r="A9" s="512" t="s">
        <v>290</v>
      </c>
      <c r="B9" s="512"/>
      <c r="C9" s="512"/>
      <c r="D9" s="512"/>
      <c r="E9" s="512"/>
      <c r="F9" s="512"/>
      <c r="G9" s="512"/>
      <c r="H9" s="512"/>
      <c r="I9" s="512"/>
      <c r="J9" s="512"/>
    </row>
    <row r="10" ht="15" hidden="1"/>
    <row r="11" spans="1:10" s="98" customFormat="1" ht="12">
      <c r="A11" s="556" t="s">
        <v>291</v>
      </c>
      <c r="B11" s="556" t="s">
        <v>292</v>
      </c>
      <c r="C11" s="556" t="s">
        <v>293</v>
      </c>
      <c r="D11" s="553" t="s">
        <v>294</v>
      </c>
      <c r="E11" s="554"/>
      <c r="F11" s="554"/>
      <c r="G11" s="554"/>
      <c r="H11" s="556" t="s">
        <v>295</v>
      </c>
      <c r="I11" s="556" t="s">
        <v>296</v>
      </c>
      <c r="J11" s="559" t="s">
        <v>297</v>
      </c>
    </row>
    <row r="12" spans="1:10" s="98" customFormat="1" ht="12">
      <c r="A12" s="557"/>
      <c r="B12" s="557"/>
      <c r="C12" s="557"/>
      <c r="D12" s="556" t="s">
        <v>298</v>
      </c>
      <c r="E12" s="553" t="s">
        <v>47</v>
      </c>
      <c r="F12" s="554"/>
      <c r="G12" s="554"/>
      <c r="H12" s="557"/>
      <c r="I12" s="557"/>
      <c r="J12" s="560"/>
    </row>
    <row r="13" spans="1:10" s="98" customFormat="1" ht="39" customHeight="1">
      <c r="A13" s="558"/>
      <c r="B13" s="558"/>
      <c r="C13" s="558"/>
      <c r="D13" s="558"/>
      <c r="E13" s="97" t="s">
        <v>299</v>
      </c>
      <c r="F13" s="97" t="s">
        <v>300</v>
      </c>
      <c r="G13" s="97" t="s">
        <v>301</v>
      </c>
      <c r="H13" s="558"/>
      <c r="I13" s="558"/>
      <c r="J13" s="561"/>
    </row>
    <row r="14" spans="1:10" s="81" customFormat="1" ht="12">
      <c r="A14" s="99">
        <v>1</v>
      </c>
      <c r="B14" s="99">
        <v>2</v>
      </c>
      <c r="C14" s="99">
        <v>3</v>
      </c>
      <c r="D14" s="99">
        <v>4</v>
      </c>
      <c r="E14" s="99">
        <v>5</v>
      </c>
      <c r="F14" s="99">
        <v>6</v>
      </c>
      <c r="G14" s="99">
        <v>7</v>
      </c>
      <c r="H14" s="99">
        <v>8</v>
      </c>
      <c r="I14" s="99">
        <v>9</v>
      </c>
      <c r="J14" s="99">
        <v>10</v>
      </c>
    </row>
    <row r="15" spans="1:11" ht="15">
      <c r="A15" s="30" t="s">
        <v>9</v>
      </c>
      <c r="B15" s="31" t="s">
        <v>514</v>
      </c>
      <c r="C15" s="32">
        <v>26.25</v>
      </c>
      <c r="D15" s="32">
        <f>J15/C15/12</f>
        <v>15294.22222222222</v>
      </c>
      <c r="E15" s="32">
        <v>10190.78</v>
      </c>
      <c r="F15" s="32">
        <v>376.98</v>
      </c>
      <c r="G15" s="32">
        <f>D15-E15-F15</f>
        <v>4726.462222222221</v>
      </c>
      <c r="H15" s="33"/>
      <c r="I15" s="32"/>
      <c r="J15" s="32">
        <f>'Пр.2 ПФХД стр.1_4'!EF90</f>
        <v>4817680</v>
      </c>
      <c r="K15" s="119"/>
    </row>
    <row r="16" spans="1:10" ht="15">
      <c r="A16" s="30" t="s">
        <v>10</v>
      </c>
      <c r="B16" s="31" t="s">
        <v>515</v>
      </c>
      <c r="C16" s="32"/>
      <c r="D16" s="32"/>
      <c r="E16" s="32"/>
      <c r="F16" s="32"/>
      <c r="G16" s="32"/>
      <c r="H16" s="33"/>
      <c r="I16" s="32"/>
      <c r="J16" s="32">
        <f>'Пр.2 ПФХД стр.1_4'!EF94</f>
        <v>10800</v>
      </c>
    </row>
    <row r="17" spans="1:10" ht="15" hidden="1">
      <c r="A17" s="30"/>
      <c r="B17" s="31"/>
      <c r="C17" s="32"/>
      <c r="D17" s="32"/>
      <c r="E17" s="32"/>
      <c r="F17" s="32"/>
      <c r="G17" s="32"/>
      <c r="H17" s="33"/>
      <c r="I17" s="32"/>
      <c r="J17" s="32"/>
    </row>
    <row r="18" spans="1:10" ht="15">
      <c r="A18" s="562" t="s">
        <v>302</v>
      </c>
      <c r="B18" s="563"/>
      <c r="C18" s="29" t="s">
        <v>41</v>
      </c>
      <c r="D18" s="32"/>
      <c r="E18" s="29" t="s">
        <v>41</v>
      </c>
      <c r="F18" s="29" t="s">
        <v>41</v>
      </c>
      <c r="G18" s="29" t="s">
        <v>41</v>
      </c>
      <c r="H18" s="29" t="s">
        <v>41</v>
      </c>
      <c r="I18" s="29" t="s">
        <v>41</v>
      </c>
      <c r="J18" s="92">
        <f>SUM(J15:J16)</f>
        <v>4828480</v>
      </c>
    </row>
    <row r="19" ht="8.25" customHeight="1"/>
    <row r="20" spans="1:10" ht="14.25" customHeight="1">
      <c r="A20" s="512" t="s">
        <v>303</v>
      </c>
      <c r="B20" s="512"/>
      <c r="C20" s="512"/>
      <c r="D20" s="512"/>
      <c r="E20" s="512"/>
      <c r="F20" s="512"/>
      <c r="G20" s="512"/>
      <c r="H20" s="512"/>
      <c r="I20" s="512"/>
      <c r="J20" s="512"/>
    </row>
    <row r="21" ht="15" hidden="1"/>
    <row r="22" spans="1:10" s="81" customFormat="1" ht="40.5" customHeight="1">
      <c r="A22" s="97" t="s">
        <v>291</v>
      </c>
      <c r="B22" s="553" t="s">
        <v>304</v>
      </c>
      <c r="C22" s="554"/>
      <c r="D22" s="554"/>
      <c r="E22" s="554"/>
      <c r="F22" s="555"/>
      <c r="G22" s="97" t="s">
        <v>305</v>
      </c>
      <c r="H22" s="97" t="s">
        <v>306</v>
      </c>
      <c r="I22" s="97" t="s">
        <v>307</v>
      </c>
      <c r="J22" s="97" t="s">
        <v>308</v>
      </c>
    </row>
    <row r="23" spans="1:10" s="81" customFormat="1" ht="12">
      <c r="A23" s="99">
        <v>1</v>
      </c>
      <c r="B23" s="548">
        <v>2</v>
      </c>
      <c r="C23" s="549"/>
      <c r="D23" s="549"/>
      <c r="E23" s="549"/>
      <c r="F23" s="550"/>
      <c r="G23" s="99">
        <v>3</v>
      </c>
      <c r="H23" s="99">
        <v>4</v>
      </c>
      <c r="I23" s="99">
        <v>5</v>
      </c>
      <c r="J23" s="99">
        <v>6</v>
      </c>
    </row>
    <row r="24" spans="1:10" ht="15">
      <c r="A24" s="36"/>
      <c r="B24" s="526" t="s">
        <v>592</v>
      </c>
      <c r="C24" s="527"/>
      <c r="D24" s="527"/>
      <c r="E24" s="527"/>
      <c r="F24" s="528"/>
      <c r="G24" s="37">
        <v>180</v>
      </c>
      <c r="H24" s="37">
        <v>2</v>
      </c>
      <c r="I24" s="37">
        <v>30</v>
      </c>
      <c r="J24" s="37">
        <v>10800</v>
      </c>
    </row>
    <row r="25" spans="1:10" ht="15" hidden="1">
      <c r="A25" s="36"/>
      <c r="B25" s="526"/>
      <c r="C25" s="527"/>
      <c r="D25" s="527"/>
      <c r="E25" s="527"/>
      <c r="F25" s="528"/>
      <c r="G25" s="37"/>
      <c r="H25" s="37"/>
      <c r="I25" s="37"/>
      <c r="J25" s="37"/>
    </row>
    <row r="26" spans="1:10" ht="15">
      <c r="A26" s="38"/>
      <c r="B26" s="523" t="s">
        <v>302</v>
      </c>
      <c r="C26" s="524"/>
      <c r="D26" s="524"/>
      <c r="E26" s="524"/>
      <c r="F26" s="525"/>
      <c r="G26" s="35" t="s">
        <v>41</v>
      </c>
      <c r="H26" s="35" t="s">
        <v>41</v>
      </c>
      <c r="I26" s="35" t="s">
        <v>41</v>
      </c>
      <c r="J26" s="93">
        <f>J24</f>
        <v>10800</v>
      </c>
    </row>
    <row r="27" ht="5.25" customHeight="1"/>
    <row r="28" spans="1:10" ht="15">
      <c r="A28" s="512" t="s">
        <v>309</v>
      </c>
      <c r="B28" s="512"/>
      <c r="C28" s="512"/>
      <c r="D28" s="512"/>
      <c r="E28" s="512"/>
      <c r="F28" s="512"/>
      <c r="G28" s="512"/>
      <c r="H28" s="512"/>
      <c r="I28" s="512"/>
      <c r="J28" s="512"/>
    </row>
    <row r="29" ht="15" hidden="1"/>
    <row r="30" spans="1:10" s="81" customFormat="1" ht="39.75" customHeight="1">
      <c r="A30" s="97" t="s">
        <v>291</v>
      </c>
      <c r="B30" s="547" t="s">
        <v>304</v>
      </c>
      <c r="C30" s="547"/>
      <c r="D30" s="547"/>
      <c r="E30" s="547"/>
      <c r="F30" s="547"/>
      <c r="G30" s="97" t="s">
        <v>310</v>
      </c>
      <c r="H30" s="97" t="s">
        <v>311</v>
      </c>
      <c r="I30" s="97" t="s">
        <v>539</v>
      </c>
      <c r="J30" s="97" t="s">
        <v>308</v>
      </c>
    </row>
    <row r="31" spans="1:10" s="81" customFormat="1" ht="12">
      <c r="A31" s="99">
        <v>1</v>
      </c>
      <c r="B31" s="548">
        <v>2</v>
      </c>
      <c r="C31" s="549"/>
      <c r="D31" s="549"/>
      <c r="E31" s="549"/>
      <c r="F31" s="550"/>
      <c r="G31" s="99">
        <v>3</v>
      </c>
      <c r="H31" s="99">
        <v>4</v>
      </c>
      <c r="I31" s="99">
        <v>5</v>
      </c>
      <c r="J31" s="99">
        <v>6</v>
      </c>
    </row>
    <row r="32" spans="1:10" ht="15">
      <c r="A32" s="36"/>
      <c r="B32" s="505"/>
      <c r="C32" s="506"/>
      <c r="D32" s="506"/>
      <c r="E32" s="506"/>
      <c r="F32" s="507"/>
      <c r="G32" s="39"/>
      <c r="H32" s="39"/>
      <c r="I32" s="39"/>
      <c r="J32" s="39"/>
    </row>
    <row r="33" spans="1:10" ht="15" hidden="1">
      <c r="A33" s="36"/>
      <c r="B33" s="505"/>
      <c r="C33" s="506"/>
      <c r="D33" s="506"/>
      <c r="E33" s="506"/>
      <c r="F33" s="507"/>
      <c r="G33" s="39"/>
      <c r="H33" s="39"/>
      <c r="I33" s="39"/>
      <c r="J33" s="39"/>
    </row>
    <row r="34" spans="1:10" ht="15">
      <c r="A34" s="38"/>
      <c r="B34" s="523" t="s">
        <v>302</v>
      </c>
      <c r="C34" s="524"/>
      <c r="D34" s="524"/>
      <c r="E34" s="524"/>
      <c r="F34" s="525"/>
      <c r="G34" s="35" t="s">
        <v>41</v>
      </c>
      <c r="H34" s="35" t="s">
        <v>41</v>
      </c>
      <c r="I34" s="35" t="s">
        <v>41</v>
      </c>
      <c r="J34" s="37"/>
    </row>
    <row r="35" ht="7.5" customHeight="1"/>
    <row r="36" spans="1:10" ht="31.5" customHeight="1">
      <c r="A36" s="516" t="s">
        <v>313</v>
      </c>
      <c r="B36" s="516"/>
      <c r="C36" s="516"/>
      <c r="D36" s="516"/>
      <c r="E36" s="516"/>
      <c r="F36" s="516"/>
      <c r="G36" s="516"/>
      <c r="H36" s="516"/>
      <c r="I36" s="516"/>
      <c r="J36" s="516"/>
    </row>
    <row r="37" ht="15" hidden="1"/>
    <row r="38" spans="1:10" s="81" customFormat="1" ht="39" customHeight="1">
      <c r="A38" s="97" t="s">
        <v>291</v>
      </c>
      <c r="B38" s="547" t="s">
        <v>314</v>
      </c>
      <c r="C38" s="547"/>
      <c r="D38" s="547"/>
      <c r="E38" s="547"/>
      <c r="F38" s="547"/>
      <c r="G38" s="547"/>
      <c r="H38" s="547"/>
      <c r="I38" s="97" t="s">
        <v>538</v>
      </c>
      <c r="J38" s="97" t="s">
        <v>540</v>
      </c>
    </row>
    <row r="39" spans="1:10" s="81" customFormat="1" ht="11.25" customHeight="1">
      <c r="A39" s="99">
        <v>1</v>
      </c>
      <c r="B39" s="548">
        <v>2</v>
      </c>
      <c r="C39" s="549"/>
      <c r="D39" s="549"/>
      <c r="E39" s="549"/>
      <c r="F39" s="549"/>
      <c r="G39" s="549"/>
      <c r="H39" s="550"/>
      <c r="I39" s="99">
        <v>3</v>
      </c>
      <c r="J39" s="99">
        <v>4</v>
      </c>
    </row>
    <row r="40" spans="1:10" ht="15" customHeight="1">
      <c r="A40" s="40" t="s">
        <v>9</v>
      </c>
      <c r="B40" s="505" t="s">
        <v>317</v>
      </c>
      <c r="C40" s="506"/>
      <c r="D40" s="506"/>
      <c r="E40" s="506"/>
      <c r="F40" s="506"/>
      <c r="G40" s="506"/>
      <c r="H40" s="507"/>
      <c r="I40" s="35" t="s">
        <v>41</v>
      </c>
      <c r="J40" s="39">
        <f>J41</f>
        <v>1059889.6</v>
      </c>
    </row>
    <row r="41" spans="1:10" ht="15">
      <c r="A41" s="540" t="s">
        <v>179</v>
      </c>
      <c r="B41" s="542" t="s">
        <v>47</v>
      </c>
      <c r="C41" s="543"/>
      <c r="D41" s="543"/>
      <c r="E41" s="543"/>
      <c r="F41" s="543"/>
      <c r="G41" s="543"/>
      <c r="H41" s="544"/>
      <c r="I41" s="551">
        <f>J15</f>
        <v>4817680</v>
      </c>
      <c r="J41" s="535">
        <v>1059889.6</v>
      </c>
    </row>
    <row r="42" spans="1:10" ht="15">
      <c r="A42" s="541"/>
      <c r="B42" s="537" t="s">
        <v>318</v>
      </c>
      <c r="C42" s="538"/>
      <c r="D42" s="538"/>
      <c r="E42" s="538"/>
      <c r="F42" s="538"/>
      <c r="G42" s="538"/>
      <c r="H42" s="539"/>
      <c r="I42" s="552"/>
      <c r="J42" s="536"/>
    </row>
    <row r="43" spans="1:10" ht="15">
      <c r="A43" s="40" t="s">
        <v>181</v>
      </c>
      <c r="B43" s="505" t="s">
        <v>319</v>
      </c>
      <c r="C43" s="506"/>
      <c r="D43" s="506"/>
      <c r="E43" s="506"/>
      <c r="F43" s="506"/>
      <c r="G43" s="506"/>
      <c r="H43" s="507"/>
      <c r="I43" s="37"/>
      <c r="J43" s="39"/>
    </row>
    <row r="44" spans="1:10" ht="15" customHeight="1" hidden="1">
      <c r="A44" s="40" t="s">
        <v>183</v>
      </c>
      <c r="B44" s="505" t="s">
        <v>320</v>
      </c>
      <c r="C44" s="506"/>
      <c r="D44" s="506"/>
      <c r="E44" s="506"/>
      <c r="F44" s="506"/>
      <c r="G44" s="506"/>
      <c r="H44" s="507"/>
      <c r="I44" s="37"/>
      <c r="J44" s="39"/>
    </row>
    <row r="45" spans="1:10" ht="15" customHeight="1">
      <c r="A45" s="40" t="s">
        <v>10</v>
      </c>
      <c r="B45" s="505" t="s">
        <v>321</v>
      </c>
      <c r="C45" s="506"/>
      <c r="D45" s="506"/>
      <c r="E45" s="506"/>
      <c r="F45" s="506"/>
      <c r="G45" s="506"/>
      <c r="H45" s="507"/>
      <c r="I45" s="35" t="s">
        <v>41</v>
      </c>
      <c r="J45" s="39">
        <f>J46+J49</f>
        <v>149348.08000000002</v>
      </c>
    </row>
    <row r="46" spans="1:10" ht="15">
      <c r="A46" s="540" t="s">
        <v>322</v>
      </c>
      <c r="B46" s="542" t="s">
        <v>47</v>
      </c>
      <c r="C46" s="543"/>
      <c r="D46" s="543"/>
      <c r="E46" s="543"/>
      <c r="F46" s="543"/>
      <c r="G46" s="543"/>
      <c r="H46" s="544"/>
      <c r="I46" s="545">
        <f>J15</f>
        <v>4817680</v>
      </c>
      <c r="J46" s="535">
        <f>I46*0.029</f>
        <v>139712.72</v>
      </c>
    </row>
    <row r="47" spans="1:10" ht="15" customHeight="1">
      <c r="A47" s="541"/>
      <c r="B47" s="537" t="s">
        <v>323</v>
      </c>
      <c r="C47" s="538"/>
      <c r="D47" s="538"/>
      <c r="E47" s="538"/>
      <c r="F47" s="538"/>
      <c r="G47" s="538"/>
      <c r="H47" s="539"/>
      <c r="I47" s="546"/>
      <c r="J47" s="536"/>
    </row>
    <row r="48" spans="1:10" ht="15" customHeight="1">
      <c r="A48" s="40" t="s">
        <v>324</v>
      </c>
      <c r="B48" s="505" t="s">
        <v>325</v>
      </c>
      <c r="C48" s="506"/>
      <c r="D48" s="506"/>
      <c r="E48" s="506"/>
      <c r="F48" s="506"/>
      <c r="G48" s="506"/>
      <c r="H48" s="507"/>
      <c r="I48" s="37"/>
      <c r="J48" s="39"/>
    </row>
    <row r="49" spans="1:10" ht="15" customHeight="1">
      <c r="A49" s="40" t="s">
        <v>326</v>
      </c>
      <c r="B49" s="505" t="s">
        <v>327</v>
      </c>
      <c r="C49" s="506"/>
      <c r="D49" s="506"/>
      <c r="E49" s="506"/>
      <c r="F49" s="506"/>
      <c r="G49" s="506"/>
      <c r="H49" s="507"/>
      <c r="I49" s="37">
        <f>J15</f>
        <v>4817680</v>
      </c>
      <c r="J49" s="39">
        <f>I49*0.002</f>
        <v>9635.36</v>
      </c>
    </row>
    <row r="50" spans="1:10" ht="15" customHeight="1" hidden="1">
      <c r="A50" s="40" t="s">
        <v>328</v>
      </c>
      <c r="B50" s="505" t="s">
        <v>329</v>
      </c>
      <c r="C50" s="506"/>
      <c r="D50" s="506"/>
      <c r="E50" s="506"/>
      <c r="F50" s="506"/>
      <c r="G50" s="506"/>
      <c r="H50" s="507"/>
      <c r="I50" s="37"/>
      <c r="J50" s="39"/>
    </row>
    <row r="51" spans="1:10" ht="15" customHeight="1" hidden="1">
      <c r="A51" s="40" t="s">
        <v>330</v>
      </c>
      <c r="B51" s="505" t="s">
        <v>329</v>
      </c>
      <c r="C51" s="506"/>
      <c r="D51" s="506"/>
      <c r="E51" s="506"/>
      <c r="F51" s="506"/>
      <c r="G51" s="506"/>
      <c r="H51" s="507"/>
      <c r="I51" s="37"/>
      <c r="J51" s="39"/>
    </row>
    <row r="52" spans="1:10" ht="15" customHeight="1">
      <c r="A52" s="40" t="s">
        <v>11</v>
      </c>
      <c r="B52" s="505" t="s">
        <v>331</v>
      </c>
      <c r="C52" s="506"/>
      <c r="D52" s="506"/>
      <c r="E52" s="506"/>
      <c r="F52" s="506"/>
      <c r="G52" s="506"/>
      <c r="H52" s="507"/>
      <c r="I52" s="37">
        <f>J15</f>
        <v>4817680</v>
      </c>
      <c r="J52" s="39">
        <f>I52*0.051</f>
        <v>245701.68</v>
      </c>
    </row>
    <row r="53" spans="1:10" ht="15">
      <c r="A53" s="40"/>
      <c r="B53" s="523" t="s">
        <v>302</v>
      </c>
      <c r="C53" s="524"/>
      <c r="D53" s="524"/>
      <c r="E53" s="524"/>
      <c r="F53" s="524"/>
      <c r="G53" s="524"/>
      <c r="H53" s="525"/>
      <c r="I53" s="35" t="s">
        <v>41</v>
      </c>
      <c r="J53" s="93">
        <v>1454940</v>
      </c>
    </row>
    <row r="54" ht="15" hidden="1"/>
    <row r="55" spans="1:10" ht="20.25" customHeight="1">
      <c r="A55" s="534" t="s">
        <v>541</v>
      </c>
      <c r="B55" s="534"/>
      <c r="C55" s="534"/>
      <c r="D55" s="534"/>
      <c r="E55" s="534"/>
      <c r="F55" s="534"/>
      <c r="G55" s="534"/>
      <c r="H55" s="534"/>
      <c r="I55" s="534"/>
      <c r="J55" s="534"/>
    </row>
    <row r="57" spans="1:10" ht="15">
      <c r="A57" s="512" t="s">
        <v>333</v>
      </c>
      <c r="B57" s="512"/>
      <c r="C57" s="512"/>
      <c r="D57" s="512"/>
      <c r="E57" s="512"/>
      <c r="F57" s="512"/>
      <c r="G57" s="512"/>
      <c r="H57" s="512"/>
      <c r="I57" s="512"/>
      <c r="J57" s="512"/>
    </row>
    <row r="58" ht="15" hidden="1"/>
    <row r="59" spans="1:10" ht="15">
      <c r="A59" s="24" t="s">
        <v>288</v>
      </c>
      <c r="B59" s="24"/>
      <c r="C59" s="533"/>
      <c r="D59" s="533"/>
      <c r="E59" s="533"/>
      <c r="F59" s="533"/>
      <c r="G59" s="533"/>
      <c r="H59" s="533"/>
      <c r="I59" s="533"/>
      <c r="J59" s="533"/>
    </row>
    <row r="60" spans="1:10" ht="1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5">
      <c r="A61" s="27" t="s">
        <v>289</v>
      </c>
      <c r="B61" s="27"/>
      <c r="C61" s="27"/>
      <c r="D61" s="532" t="s">
        <v>665</v>
      </c>
      <c r="E61" s="532"/>
      <c r="F61" s="532"/>
      <c r="G61" s="532"/>
      <c r="H61" s="532"/>
      <c r="I61" s="532"/>
      <c r="J61" s="532"/>
    </row>
    <row r="62" ht="15" hidden="1"/>
    <row r="63" spans="1:10" s="45" customFormat="1" ht="28.5" customHeight="1">
      <c r="A63" s="34" t="s">
        <v>291</v>
      </c>
      <c r="B63" s="513" t="s">
        <v>0</v>
      </c>
      <c r="C63" s="513"/>
      <c r="D63" s="513"/>
      <c r="E63" s="513"/>
      <c r="F63" s="513"/>
      <c r="G63" s="513"/>
      <c r="H63" s="34" t="s">
        <v>334</v>
      </c>
      <c r="I63" s="34" t="s">
        <v>335</v>
      </c>
      <c r="J63" s="34" t="s">
        <v>336</v>
      </c>
    </row>
    <row r="64" spans="1:10" s="45" customFormat="1" ht="15">
      <c r="A64" s="35">
        <v>1</v>
      </c>
      <c r="B64" s="514">
        <v>2</v>
      </c>
      <c r="C64" s="514"/>
      <c r="D64" s="514"/>
      <c r="E64" s="514"/>
      <c r="F64" s="514"/>
      <c r="G64" s="514"/>
      <c r="H64" s="35">
        <v>3</v>
      </c>
      <c r="I64" s="35">
        <v>4</v>
      </c>
      <c r="J64" s="35">
        <v>5</v>
      </c>
    </row>
    <row r="65" spans="1:10" ht="15">
      <c r="A65" s="36"/>
      <c r="B65" s="501"/>
      <c r="C65" s="501"/>
      <c r="D65" s="501"/>
      <c r="E65" s="501"/>
      <c r="F65" s="501"/>
      <c r="G65" s="501"/>
      <c r="H65" s="39"/>
      <c r="I65" s="39"/>
      <c r="J65" s="39"/>
    </row>
    <row r="66" spans="1:10" ht="15" hidden="1">
      <c r="A66" s="36"/>
      <c r="B66" s="501"/>
      <c r="C66" s="501"/>
      <c r="D66" s="501"/>
      <c r="E66" s="501"/>
      <c r="F66" s="501"/>
      <c r="G66" s="501"/>
      <c r="H66" s="39"/>
      <c r="I66" s="39"/>
      <c r="J66" s="39"/>
    </row>
    <row r="67" spans="1:10" ht="15">
      <c r="A67" s="38"/>
      <c r="B67" s="511" t="s">
        <v>302</v>
      </c>
      <c r="C67" s="511"/>
      <c r="D67" s="511"/>
      <c r="E67" s="511"/>
      <c r="F67" s="511"/>
      <c r="G67" s="511"/>
      <c r="H67" s="35" t="s">
        <v>41</v>
      </c>
      <c r="I67" s="35" t="s">
        <v>41</v>
      </c>
      <c r="J67" s="37"/>
    </row>
    <row r="68" spans="1:10" ht="1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0" ht="18.75" customHeight="1">
      <c r="A69" s="512" t="s">
        <v>337</v>
      </c>
      <c r="B69" s="512"/>
      <c r="C69" s="512"/>
      <c r="D69" s="512"/>
      <c r="E69" s="512"/>
      <c r="F69" s="512"/>
      <c r="G69" s="512"/>
      <c r="H69" s="512"/>
      <c r="I69" s="512"/>
      <c r="J69" s="512"/>
    </row>
    <row r="70" ht="15" hidden="1"/>
    <row r="71" spans="1:10" ht="15">
      <c r="A71" s="24" t="s">
        <v>288</v>
      </c>
      <c r="B71" s="24"/>
      <c r="C71" s="532">
        <v>851</v>
      </c>
      <c r="D71" s="532"/>
      <c r="E71" s="532"/>
      <c r="F71" s="532"/>
      <c r="G71" s="532"/>
      <c r="H71" s="532"/>
      <c r="I71" s="532"/>
      <c r="J71" s="532"/>
    </row>
    <row r="72" spans="1:10" ht="1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5">
      <c r="A73" s="27" t="s">
        <v>289</v>
      </c>
      <c r="B73" s="27"/>
      <c r="C73" s="27"/>
      <c r="D73" s="532" t="s">
        <v>665</v>
      </c>
      <c r="E73" s="532"/>
      <c r="F73" s="532"/>
      <c r="G73" s="532"/>
      <c r="H73" s="532"/>
      <c r="I73" s="532"/>
      <c r="J73" s="532"/>
    </row>
    <row r="74" ht="15" hidden="1"/>
    <row r="75" spans="1:10" ht="52.5" customHeight="1">
      <c r="A75" s="34" t="s">
        <v>291</v>
      </c>
      <c r="B75" s="513" t="s">
        <v>270</v>
      </c>
      <c r="C75" s="513"/>
      <c r="D75" s="513"/>
      <c r="E75" s="513"/>
      <c r="F75" s="513"/>
      <c r="G75" s="513"/>
      <c r="H75" s="34" t="s">
        <v>339</v>
      </c>
      <c r="I75" s="34" t="s">
        <v>340</v>
      </c>
      <c r="J75" s="34" t="s">
        <v>341</v>
      </c>
    </row>
    <row r="76" spans="1:10" ht="15">
      <c r="A76" s="35">
        <v>1</v>
      </c>
      <c r="B76" s="514">
        <v>2</v>
      </c>
      <c r="C76" s="514"/>
      <c r="D76" s="514"/>
      <c r="E76" s="514"/>
      <c r="F76" s="514"/>
      <c r="G76" s="514"/>
      <c r="H76" s="35">
        <v>3</v>
      </c>
      <c r="I76" s="35">
        <v>4</v>
      </c>
      <c r="J76" s="35">
        <v>5</v>
      </c>
    </row>
    <row r="77" spans="1:10" ht="15">
      <c r="A77" s="40" t="s">
        <v>9</v>
      </c>
      <c r="B77" s="505" t="s">
        <v>516</v>
      </c>
      <c r="C77" s="506"/>
      <c r="D77" s="506"/>
      <c r="E77" s="506"/>
      <c r="F77" s="506"/>
      <c r="G77" s="507"/>
      <c r="H77" s="39">
        <f>J77*100/I77</f>
        <v>13949999.999999998</v>
      </c>
      <c r="I77" s="39">
        <v>2.2</v>
      </c>
      <c r="J77" s="39">
        <v>306900</v>
      </c>
    </row>
    <row r="78" spans="1:10" ht="15">
      <c r="A78" s="38"/>
      <c r="B78" s="523" t="s">
        <v>302</v>
      </c>
      <c r="C78" s="524"/>
      <c r="D78" s="524"/>
      <c r="E78" s="524"/>
      <c r="F78" s="524"/>
      <c r="G78" s="525"/>
      <c r="H78" s="37"/>
      <c r="I78" s="35" t="s">
        <v>41</v>
      </c>
      <c r="J78" s="93">
        <f>'Пр.2 ПФХД стр.1_4'!ES116</f>
        <v>306900</v>
      </c>
    </row>
    <row r="80" spans="1:10" ht="15">
      <c r="A80" s="512" t="s">
        <v>342</v>
      </c>
      <c r="B80" s="512"/>
      <c r="C80" s="512"/>
      <c r="D80" s="512"/>
      <c r="E80" s="512"/>
      <c r="F80" s="512"/>
      <c r="G80" s="512"/>
      <c r="H80" s="512"/>
      <c r="I80" s="512"/>
      <c r="J80" s="512"/>
    </row>
    <row r="81" ht="15" hidden="1"/>
    <row r="82" spans="1:10" ht="15">
      <c r="A82" s="24" t="s">
        <v>288</v>
      </c>
      <c r="B82" s="24"/>
      <c r="C82" s="533"/>
      <c r="D82" s="533"/>
      <c r="E82" s="533"/>
      <c r="F82" s="533"/>
      <c r="G82" s="533"/>
      <c r="H82" s="533"/>
      <c r="I82" s="533"/>
      <c r="J82" s="533"/>
    </row>
    <row r="83" spans="1:10" ht="1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5">
      <c r="A84" s="27" t="s">
        <v>289</v>
      </c>
      <c r="B84" s="27"/>
      <c r="C84" s="27"/>
      <c r="D84" s="532" t="s">
        <v>665</v>
      </c>
      <c r="E84" s="532"/>
      <c r="F84" s="532"/>
      <c r="G84" s="532"/>
      <c r="H84" s="532"/>
      <c r="I84" s="532"/>
      <c r="J84" s="532"/>
    </row>
    <row r="85" ht="15" hidden="1"/>
    <row r="86" spans="1:10" s="45" customFormat="1" ht="30" customHeight="1">
      <c r="A86" s="34" t="s">
        <v>291</v>
      </c>
      <c r="B86" s="513" t="s">
        <v>0</v>
      </c>
      <c r="C86" s="513"/>
      <c r="D86" s="513"/>
      <c r="E86" s="513"/>
      <c r="F86" s="513"/>
      <c r="G86" s="513"/>
      <c r="H86" s="34" t="s">
        <v>334</v>
      </c>
      <c r="I86" s="34" t="s">
        <v>335</v>
      </c>
      <c r="J86" s="34" t="s">
        <v>336</v>
      </c>
    </row>
    <row r="87" spans="1:10" s="45" customFormat="1" ht="15">
      <c r="A87" s="35">
        <v>1</v>
      </c>
      <c r="B87" s="514">
        <v>2</v>
      </c>
      <c r="C87" s="514"/>
      <c r="D87" s="514"/>
      <c r="E87" s="514"/>
      <c r="F87" s="514"/>
      <c r="G87" s="514"/>
      <c r="H87" s="35">
        <v>3</v>
      </c>
      <c r="I87" s="35">
        <v>4</v>
      </c>
      <c r="J87" s="35">
        <v>5</v>
      </c>
    </row>
    <row r="88" spans="1:10" ht="15">
      <c r="A88" s="36"/>
      <c r="B88" s="501"/>
      <c r="C88" s="501"/>
      <c r="D88" s="501"/>
      <c r="E88" s="501"/>
      <c r="F88" s="501"/>
      <c r="G88" s="501"/>
      <c r="H88" s="39"/>
      <c r="I88" s="39"/>
      <c r="J88" s="39"/>
    </row>
    <row r="89" spans="1:10" ht="15" hidden="1">
      <c r="A89" s="36"/>
      <c r="B89" s="501"/>
      <c r="C89" s="501"/>
      <c r="D89" s="501"/>
      <c r="E89" s="501"/>
      <c r="F89" s="501"/>
      <c r="G89" s="501"/>
      <c r="H89" s="39"/>
      <c r="I89" s="39"/>
      <c r="J89" s="39"/>
    </row>
    <row r="90" spans="1:10" ht="15">
      <c r="A90" s="38"/>
      <c r="B90" s="511" t="s">
        <v>302</v>
      </c>
      <c r="C90" s="511"/>
      <c r="D90" s="511"/>
      <c r="E90" s="511"/>
      <c r="F90" s="511"/>
      <c r="G90" s="511"/>
      <c r="H90" s="35" t="s">
        <v>41</v>
      </c>
      <c r="I90" s="35" t="s">
        <v>41</v>
      </c>
      <c r="J90" s="37"/>
    </row>
    <row r="92" spans="1:10" ht="15" customHeight="1">
      <c r="A92" s="516" t="s">
        <v>343</v>
      </c>
      <c r="B92" s="516"/>
      <c r="C92" s="516"/>
      <c r="D92" s="516"/>
      <c r="E92" s="516"/>
      <c r="F92" s="516"/>
      <c r="G92" s="516"/>
      <c r="H92" s="516"/>
      <c r="I92" s="516"/>
      <c r="J92" s="516"/>
    </row>
    <row r="93" ht="15" hidden="1"/>
    <row r="94" spans="1:10" ht="15">
      <c r="A94" s="24" t="s">
        <v>288</v>
      </c>
      <c r="B94" s="24"/>
      <c r="C94" s="533"/>
      <c r="D94" s="533"/>
      <c r="E94" s="533"/>
      <c r="F94" s="533"/>
      <c r="G94" s="533"/>
      <c r="H94" s="533"/>
      <c r="I94" s="533"/>
      <c r="J94" s="533"/>
    </row>
    <row r="95" spans="1:10" ht="15">
      <c r="A95" s="24"/>
      <c r="B95" s="24"/>
      <c r="C95" s="24"/>
      <c r="D95" s="25"/>
      <c r="E95" s="25"/>
      <c r="F95" s="24"/>
      <c r="G95" s="24"/>
      <c r="H95" s="24"/>
      <c r="I95" s="24"/>
      <c r="J95" s="24"/>
    </row>
    <row r="96" spans="1:10" ht="15">
      <c r="A96" s="27" t="s">
        <v>289</v>
      </c>
      <c r="B96" s="27"/>
      <c r="C96" s="27"/>
      <c r="D96" s="532" t="s">
        <v>665</v>
      </c>
      <c r="E96" s="532"/>
      <c r="F96" s="532"/>
      <c r="G96" s="532"/>
      <c r="H96" s="532"/>
      <c r="I96" s="532"/>
      <c r="J96" s="532"/>
    </row>
    <row r="97" ht="15" hidden="1"/>
    <row r="98" spans="1:10" s="45" customFormat="1" ht="29.25" customHeight="1">
      <c r="A98" s="34" t="s">
        <v>291</v>
      </c>
      <c r="B98" s="513" t="s">
        <v>0</v>
      </c>
      <c r="C98" s="513"/>
      <c r="D98" s="513"/>
      <c r="E98" s="513"/>
      <c r="F98" s="513"/>
      <c r="G98" s="513"/>
      <c r="H98" s="34" t="s">
        <v>334</v>
      </c>
      <c r="I98" s="34" t="s">
        <v>335</v>
      </c>
      <c r="J98" s="34" t="s">
        <v>336</v>
      </c>
    </row>
    <row r="99" spans="1:10" s="45" customFormat="1" ht="15">
      <c r="A99" s="35">
        <v>1</v>
      </c>
      <c r="B99" s="514">
        <v>2</v>
      </c>
      <c r="C99" s="514"/>
      <c r="D99" s="514"/>
      <c r="E99" s="514"/>
      <c r="F99" s="514"/>
      <c r="G99" s="514"/>
      <c r="H99" s="35">
        <v>3</v>
      </c>
      <c r="I99" s="35">
        <v>4</v>
      </c>
      <c r="J99" s="35">
        <v>5</v>
      </c>
    </row>
    <row r="100" spans="1:10" ht="15">
      <c r="A100" s="36"/>
      <c r="B100" s="501"/>
      <c r="C100" s="501"/>
      <c r="D100" s="501"/>
      <c r="E100" s="501"/>
      <c r="F100" s="501"/>
      <c r="G100" s="501"/>
      <c r="H100" s="39"/>
      <c r="I100" s="39"/>
      <c r="J100" s="39"/>
    </row>
    <row r="101" spans="1:10" ht="15" hidden="1">
      <c r="A101" s="36"/>
      <c r="B101" s="501"/>
      <c r="C101" s="501"/>
      <c r="D101" s="501"/>
      <c r="E101" s="501"/>
      <c r="F101" s="501"/>
      <c r="G101" s="501"/>
      <c r="H101" s="39"/>
      <c r="I101" s="39"/>
      <c r="J101" s="39"/>
    </row>
    <row r="102" spans="1:10" ht="15">
      <c r="A102" s="38"/>
      <c r="B102" s="523" t="s">
        <v>302</v>
      </c>
      <c r="C102" s="524"/>
      <c r="D102" s="524"/>
      <c r="E102" s="524"/>
      <c r="F102" s="524"/>
      <c r="G102" s="525"/>
      <c r="H102" s="35" t="s">
        <v>41</v>
      </c>
      <c r="I102" s="35" t="s">
        <v>41</v>
      </c>
      <c r="J102" s="37"/>
    </row>
    <row r="104" spans="1:10" ht="15">
      <c r="A104" s="512" t="s">
        <v>344</v>
      </c>
      <c r="B104" s="512"/>
      <c r="C104" s="512"/>
      <c r="D104" s="512"/>
      <c r="E104" s="512"/>
      <c r="F104" s="512"/>
      <c r="G104" s="512"/>
      <c r="H104" s="512"/>
      <c r="I104" s="512"/>
      <c r="J104" s="512"/>
    </row>
    <row r="105" ht="15" hidden="1"/>
    <row r="106" spans="1:10" ht="15">
      <c r="A106" s="24" t="s">
        <v>288</v>
      </c>
      <c r="B106" s="24"/>
      <c r="C106" s="532" t="s">
        <v>517</v>
      </c>
      <c r="D106" s="532"/>
      <c r="E106" s="532"/>
      <c r="F106" s="532"/>
      <c r="G106" s="532"/>
      <c r="H106" s="532"/>
      <c r="I106" s="532"/>
      <c r="J106" s="532"/>
    </row>
    <row r="107" spans="1:10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5">
      <c r="A108" s="27" t="s">
        <v>289</v>
      </c>
      <c r="B108" s="27"/>
      <c r="C108" s="27"/>
      <c r="D108" s="532" t="s">
        <v>665</v>
      </c>
      <c r="E108" s="532"/>
      <c r="F108" s="532"/>
      <c r="G108" s="532"/>
      <c r="H108" s="532"/>
      <c r="I108" s="532"/>
      <c r="J108" s="532"/>
    </row>
    <row r="109" ht="8.25" customHeight="1"/>
    <row r="110" spans="1:10" ht="15">
      <c r="A110" s="512" t="s">
        <v>345</v>
      </c>
      <c r="B110" s="512"/>
      <c r="C110" s="512"/>
      <c r="D110" s="512"/>
      <c r="E110" s="512"/>
      <c r="F110" s="512"/>
      <c r="G110" s="512"/>
      <c r="H110" s="512"/>
      <c r="I110" s="512"/>
      <c r="J110" s="512"/>
    </row>
    <row r="111" ht="15" hidden="1"/>
    <row r="112" spans="1:10" s="45" customFormat="1" ht="39" customHeight="1">
      <c r="A112" s="34" t="s">
        <v>291</v>
      </c>
      <c r="B112" s="513" t="s">
        <v>338</v>
      </c>
      <c r="C112" s="513"/>
      <c r="D112" s="513"/>
      <c r="E112" s="513"/>
      <c r="F112" s="513"/>
      <c r="G112" s="34" t="s">
        <v>346</v>
      </c>
      <c r="H112" s="34" t="s">
        <v>347</v>
      </c>
      <c r="I112" s="34" t="s">
        <v>348</v>
      </c>
      <c r="J112" s="34" t="s">
        <v>308</v>
      </c>
    </row>
    <row r="113" spans="1:10" s="45" customFormat="1" ht="15">
      <c r="A113" s="35">
        <v>1</v>
      </c>
      <c r="B113" s="514">
        <v>2</v>
      </c>
      <c r="C113" s="514"/>
      <c r="D113" s="514"/>
      <c r="E113" s="514"/>
      <c r="F113" s="514"/>
      <c r="G113" s="35">
        <v>3</v>
      </c>
      <c r="H113" s="35">
        <v>4</v>
      </c>
      <c r="I113" s="35">
        <v>5</v>
      </c>
      <c r="J113" s="35">
        <v>6</v>
      </c>
    </row>
    <row r="114" spans="1:10" ht="15">
      <c r="A114" s="94" t="s">
        <v>9</v>
      </c>
      <c r="B114" s="505" t="s">
        <v>518</v>
      </c>
      <c r="C114" s="506"/>
      <c r="D114" s="506"/>
      <c r="E114" s="506"/>
      <c r="F114" s="507"/>
      <c r="G114" s="37">
        <v>2</v>
      </c>
      <c r="H114" s="39">
        <v>12</v>
      </c>
      <c r="I114" s="39">
        <f>J114/G114/H114</f>
        <v>772.1666666666666</v>
      </c>
      <c r="J114" s="39">
        <v>18532</v>
      </c>
    </row>
    <row r="115" spans="1:10" ht="15">
      <c r="A115" s="94" t="s">
        <v>10</v>
      </c>
      <c r="B115" s="505" t="s">
        <v>519</v>
      </c>
      <c r="C115" s="506"/>
      <c r="D115" s="506"/>
      <c r="E115" s="506"/>
      <c r="F115" s="507"/>
      <c r="G115" s="37">
        <v>2</v>
      </c>
      <c r="H115" s="39">
        <v>12</v>
      </c>
      <c r="I115" s="39">
        <v>62</v>
      </c>
      <c r="J115" s="39">
        <f>G115*H115*I115</f>
        <v>1488</v>
      </c>
    </row>
    <row r="116" spans="1:10" ht="15">
      <c r="A116" s="94" t="s">
        <v>11</v>
      </c>
      <c r="B116" s="505" t="s">
        <v>520</v>
      </c>
      <c r="C116" s="506"/>
      <c r="D116" s="506"/>
      <c r="E116" s="506"/>
      <c r="F116" s="507"/>
      <c r="G116" s="37">
        <v>2</v>
      </c>
      <c r="H116" s="39">
        <v>12</v>
      </c>
      <c r="I116" s="39">
        <v>3700</v>
      </c>
      <c r="J116" s="39">
        <f>G116*H116*I116</f>
        <v>88800</v>
      </c>
    </row>
    <row r="117" spans="1:10" ht="15">
      <c r="A117" s="94" t="s">
        <v>12</v>
      </c>
      <c r="B117" s="505" t="s">
        <v>593</v>
      </c>
      <c r="C117" s="506"/>
      <c r="D117" s="506"/>
      <c r="E117" s="506"/>
      <c r="F117" s="507"/>
      <c r="G117" s="37">
        <v>1</v>
      </c>
      <c r="H117" s="39">
        <v>1</v>
      </c>
      <c r="I117" s="39">
        <v>500</v>
      </c>
      <c r="J117" s="39">
        <v>500</v>
      </c>
    </row>
    <row r="118" spans="1:10" ht="15">
      <c r="A118" s="38"/>
      <c r="B118" s="523" t="s">
        <v>349</v>
      </c>
      <c r="C118" s="524"/>
      <c r="D118" s="524"/>
      <c r="E118" s="524"/>
      <c r="F118" s="525"/>
      <c r="G118" s="35" t="s">
        <v>41</v>
      </c>
      <c r="H118" s="35" t="s">
        <v>41</v>
      </c>
      <c r="I118" s="35" t="s">
        <v>41</v>
      </c>
      <c r="J118" s="93">
        <f>'Пр.2 ПФХД стр.1_4'!EF133</f>
        <v>109320</v>
      </c>
    </row>
    <row r="120" spans="1:10" ht="15">
      <c r="A120" s="512" t="s">
        <v>350</v>
      </c>
      <c r="B120" s="512"/>
      <c r="C120" s="512"/>
      <c r="D120" s="512"/>
      <c r="E120" s="512"/>
      <c r="F120" s="512"/>
      <c r="G120" s="512"/>
      <c r="H120" s="512"/>
      <c r="I120" s="512"/>
      <c r="J120" s="512"/>
    </row>
    <row r="121" ht="15" hidden="1"/>
    <row r="122" spans="1:10" s="45" customFormat="1" ht="39.75" customHeight="1">
      <c r="A122" s="34" t="s">
        <v>291</v>
      </c>
      <c r="B122" s="513" t="s">
        <v>338</v>
      </c>
      <c r="C122" s="513"/>
      <c r="D122" s="513"/>
      <c r="E122" s="513"/>
      <c r="F122" s="513"/>
      <c r="G122" s="513"/>
      <c r="H122" s="34" t="s">
        <v>351</v>
      </c>
      <c r="I122" s="34" t="s">
        <v>352</v>
      </c>
      <c r="J122" s="34" t="s">
        <v>353</v>
      </c>
    </row>
    <row r="123" spans="1:10" s="45" customFormat="1" ht="18.75" customHeight="1">
      <c r="A123" s="35">
        <v>1</v>
      </c>
      <c r="B123" s="514">
        <v>2</v>
      </c>
      <c r="C123" s="514"/>
      <c r="D123" s="514"/>
      <c r="E123" s="514"/>
      <c r="F123" s="514"/>
      <c r="G123" s="514"/>
      <c r="H123" s="35">
        <v>3</v>
      </c>
      <c r="I123" s="35">
        <v>4</v>
      </c>
      <c r="J123" s="35">
        <v>5</v>
      </c>
    </row>
    <row r="124" spans="1:10" ht="15">
      <c r="A124" s="36"/>
      <c r="B124" s="526"/>
      <c r="C124" s="527"/>
      <c r="D124" s="527"/>
      <c r="E124" s="527"/>
      <c r="F124" s="527"/>
      <c r="G124" s="528"/>
      <c r="H124" s="39"/>
      <c r="I124" s="39"/>
      <c r="J124" s="39"/>
    </row>
    <row r="125" spans="1:10" ht="15" hidden="1">
      <c r="A125" s="36"/>
      <c r="B125" s="526"/>
      <c r="C125" s="527"/>
      <c r="D125" s="527"/>
      <c r="E125" s="527"/>
      <c r="F125" s="527"/>
      <c r="G125" s="528"/>
      <c r="H125" s="39"/>
      <c r="I125" s="39"/>
      <c r="J125" s="39"/>
    </row>
    <row r="126" spans="1:10" ht="15">
      <c r="A126" s="38"/>
      <c r="B126" s="529" t="s">
        <v>302</v>
      </c>
      <c r="C126" s="530"/>
      <c r="D126" s="530"/>
      <c r="E126" s="530"/>
      <c r="F126" s="530"/>
      <c r="G126" s="531"/>
      <c r="H126" s="37"/>
      <c r="I126" s="37"/>
      <c r="J126" s="37"/>
    </row>
    <row r="128" spans="1:10" ht="15">
      <c r="A128" s="512" t="s">
        <v>354</v>
      </c>
      <c r="B128" s="512"/>
      <c r="C128" s="512"/>
      <c r="D128" s="512"/>
      <c r="E128" s="512"/>
      <c r="F128" s="512"/>
      <c r="G128" s="512"/>
      <c r="H128" s="512"/>
      <c r="I128" s="512"/>
      <c r="J128" s="512"/>
    </row>
    <row r="129" ht="15" hidden="1"/>
    <row r="130" spans="1:10" s="45" customFormat="1" ht="40.5" customHeight="1">
      <c r="A130" s="34" t="s">
        <v>291</v>
      </c>
      <c r="B130" s="513" t="s">
        <v>0</v>
      </c>
      <c r="C130" s="513"/>
      <c r="D130" s="513"/>
      <c r="E130" s="513"/>
      <c r="F130" s="513"/>
      <c r="G130" s="34" t="s">
        <v>355</v>
      </c>
      <c r="H130" s="34" t="s">
        <v>356</v>
      </c>
      <c r="I130" s="34" t="s">
        <v>357</v>
      </c>
      <c r="J130" s="34" t="s">
        <v>358</v>
      </c>
    </row>
    <row r="131" spans="1:10" s="45" customFormat="1" ht="15">
      <c r="A131" s="35">
        <v>1</v>
      </c>
      <c r="B131" s="514">
        <v>2</v>
      </c>
      <c r="C131" s="514"/>
      <c r="D131" s="514"/>
      <c r="E131" s="514"/>
      <c r="F131" s="514"/>
      <c r="G131" s="35">
        <v>3</v>
      </c>
      <c r="H131" s="35">
        <v>4</v>
      </c>
      <c r="I131" s="35">
        <v>5</v>
      </c>
      <c r="J131" s="35">
        <v>6</v>
      </c>
    </row>
    <row r="132" spans="1:11" s="118" customFormat="1" ht="15">
      <c r="A132" s="114" t="s">
        <v>9</v>
      </c>
      <c r="B132" s="502" t="s">
        <v>521</v>
      </c>
      <c r="C132" s="503"/>
      <c r="D132" s="503"/>
      <c r="E132" s="503"/>
      <c r="F132" s="504"/>
      <c r="G132" s="115">
        <v>3773.38</v>
      </c>
      <c r="H132" s="116">
        <v>42.66</v>
      </c>
      <c r="I132" s="117">
        <v>0.0104</v>
      </c>
      <c r="J132" s="116">
        <v>160972.62</v>
      </c>
      <c r="K132" s="120"/>
    </row>
    <row r="133" spans="1:10" s="118" customFormat="1" ht="15">
      <c r="A133" s="114" t="s">
        <v>10</v>
      </c>
      <c r="B133" s="502" t="s">
        <v>522</v>
      </c>
      <c r="C133" s="503"/>
      <c r="D133" s="503"/>
      <c r="E133" s="503"/>
      <c r="F133" s="504"/>
      <c r="G133" s="115">
        <v>148052.58</v>
      </c>
      <c r="H133" s="116">
        <v>6.77</v>
      </c>
      <c r="I133" s="117"/>
      <c r="J133" s="116">
        <v>1002316</v>
      </c>
    </row>
    <row r="134" spans="1:10" s="118" customFormat="1" ht="15">
      <c r="A134" s="114" t="s">
        <v>11</v>
      </c>
      <c r="B134" s="502" t="s">
        <v>594</v>
      </c>
      <c r="C134" s="503"/>
      <c r="D134" s="503"/>
      <c r="E134" s="503"/>
      <c r="F134" s="504"/>
      <c r="G134" s="115">
        <v>969.09</v>
      </c>
      <c r="H134" s="116">
        <v>2661</v>
      </c>
      <c r="I134" s="117"/>
      <c r="J134" s="116">
        <v>2578757.22</v>
      </c>
    </row>
    <row r="135" spans="1:10" s="118" customFormat="1" ht="15">
      <c r="A135" s="114" t="s">
        <v>12</v>
      </c>
      <c r="B135" s="502" t="s">
        <v>595</v>
      </c>
      <c r="C135" s="503"/>
      <c r="D135" s="503"/>
      <c r="E135" s="503"/>
      <c r="F135" s="504"/>
      <c r="G135" s="115">
        <v>191.42</v>
      </c>
      <c r="H135" s="116">
        <v>2661</v>
      </c>
      <c r="I135" s="117"/>
      <c r="J135" s="116">
        <v>509384.14</v>
      </c>
    </row>
    <row r="136" spans="1:10" s="118" customFormat="1" ht="15">
      <c r="A136" s="114" t="s">
        <v>13</v>
      </c>
      <c r="B136" s="502" t="s">
        <v>596</v>
      </c>
      <c r="C136" s="503"/>
      <c r="D136" s="503"/>
      <c r="E136" s="503"/>
      <c r="F136" s="504"/>
      <c r="G136" s="115">
        <v>2798.4</v>
      </c>
      <c r="H136" s="116">
        <v>34.13</v>
      </c>
      <c r="I136" s="117"/>
      <c r="J136" s="116">
        <v>95509.53</v>
      </c>
    </row>
    <row r="137" spans="1:10" s="118" customFormat="1" ht="15">
      <c r="A137" s="114" t="s">
        <v>14</v>
      </c>
      <c r="B137" s="502" t="s">
        <v>523</v>
      </c>
      <c r="C137" s="503"/>
      <c r="D137" s="503"/>
      <c r="E137" s="503"/>
      <c r="F137" s="504"/>
      <c r="G137" s="115">
        <v>5967.55</v>
      </c>
      <c r="H137" s="116">
        <v>66.25</v>
      </c>
      <c r="I137" s="117"/>
      <c r="J137" s="116">
        <v>395350.49</v>
      </c>
    </row>
    <row r="138" spans="1:10" s="118" customFormat="1" ht="15">
      <c r="A138" s="114" t="s">
        <v>15</v>
      </c>
      <c r="B138" s="502" t="s">
        <v>524</v>
      </c>
      <c r="C138" s="503"/>
      <c r="D138" s="503"/>
      <c r="E138" s="503"/>
      <c r="F138" s="504"/>
      <c r="G138" s="115">
        <v>104.11</v>
      </c>
      <c r="H138" s="116">
        <v>1152.55</v>
      </c>
      <c r="I138" s="117"/>
      <c r="J138" s="116">
        <v>120000</v>
      </c>
    </row>
    <row r="139" spans="1:10" ht="15">
      <c r="A139" s="38"/>
      <c r="B139" s="523" t="s">
        <v>302</v>
      </c>
      <c r="C139" s="524"/>
      <c r="D139" s="524"/>
      <c r="E139" s="524"/>
      <c r="F139" s="525"/>
      <c r="G139" s="35" t="s">
        <v>41</v>
      </c>
      <c r="H139" s="35" t="s">
        <v>41</v>
      </c>
      <c r="I139" s="35" t="s">
        <v>41</v>
      </c>
      <c r="J139" s="93">
        <f>'Пр.2 ПФХД стр.1_4'!EF137+'Пр.2 ПФХД стр.1_4'!EF138</f>
        <v>4862290</v>
      </c>
    </row>
    <row r="141" spans="1:10" ht="15">
      <c r="A141" s="512" t="s">
        <v>359</v>
      </c>
      <c r="B141" s="512"/>
      <c r="C141" s="512"/>
      <c r="D141" s="512"/>
      <c r="E141" s="512"/>
      <c r="F141" s="512"/>
      <c r="G141" s="512"/>
      <c r="H141" s="512"/>
      <c r="I141" s="512"/>
      <c r="J141" s="512"/>
    </row>
    <row r="142" ht="15" hidden="1"/>
    <row r="143" spans="1:10" ht="36.75" customHeight="1">
      <c r="A143" s="34" t="s">
        <v>291</v>
      </c>
      <c r="B143" s="513" t="s">
        <v>0</v>
      </c>
      <c r="C143" s="513"/>
      <c r="D143" s="513"/>
      <c r="E143" s="513"/>
      <c r="F143" s="513"/>
      <c r="G143" s="513"/>
      <c r="H143" s="34" t="s">
        <v>360</v>
      </c>
      <c r="I143" s="34" t="s">
        <v>361</v>
      </c>
      <c r="J143" s="34" t="s">
        <v>362</v>
      </c>
    </row>
    <row r="144" spans="1:10" ht="15">
      <c r="A144" s="35">
        <v>1</v>
      </c>
      <c r="B144" s="514">
        <v>2</v>
      </c>
      <c r="C144" s="514"/>
      <c r="D144" s="514"/>
      <c r="E144" s="514"/>
      <c r="F144" s="514"/>
      <c r="G144" s="514"/>
      <c r="H144" s="35">
        <v>4</v>
      </c>
      <c r="I144" s="35">
        <v>5</v>
      </c>
      <c r="J144" s="35">
        <v>6</v>
      </c>
    </row>
    <row r="145" spans="1:10" ht="15">
      <c r="A145" s="36"/>
      <c r="B145" s="501"/>
      <c r="C145" s="501"/>
      <c r="D145" s="501"/>
      <c r="E145" s="501"/>
      <c r="F145" s="501"/>
      <c r="G145" s="501"/>
      <c r="H145" s="43"/>
      <c r="I145" s="43"/>
      <c r="J145" s="43"/>
    </row>
    <row r="146" spans="1:10" ht="15" hidden="1">
      <c r="A146" s="36"/>
      <c r="B146" s="501"/>
      <c r="C146" s="501"/>
      <c r="D146" s="501"/>
      <c r="E146" s="501"/>
      <c r="F146" s="501"/>
      <c r="G146" s="501"/>
      <c r="H146" s="43"/>
      <c r="I146" s="43"/>
      <c r="J146" s="43"/>
    </row>
    <row r="147" spans="1:10" ht="15">
      <c r="A147" s="38"/>
      <c r="B147" s="511" t="s">
        <v>302</v>
      </c>
      <c r="C147" s="511"/>
      <c r="D147" s="511"/>
      <c r="E147" s="511"/>
      <c r="F147" s="511"/>
      <c r="G147" s="511"/>
      <c r="H147" s="35" t="s">
        <v>41</v>
      </c>
      <c r="I147" s="35" t="s">
        <v>41</v>
      </c>
      <c r="J147" s="35" t="s">
        <v>41</v>
      </c>
    </row>
    <row r="149" spans="1:10" ht="15">
      <c r="A149" s="512" t="s">
        <v>363</v>
      </c>
      <c r="B149" s="512"/>
      <c r="C149" s="512"/>
      <c r="D149" s="512"/>
      <c r="E149" s="512"/>
      <c r="F149" s="512"/>
      <c r="G149" s="512"/>
      <c r="H149" s="512"/>
      <c r="I149" s="512"/>
      <c r="J149" s="512"/>
    </row>
    <row r="150" ht="15" hidden="1"/>
    <row r="151" spans="1:10" s="45" customFormat="1" ht="29.25" customHeight="1">
      <c r="A151" s="44" t="s">
        <v>291</v>
      </c>
      <c r="B151" s="517" t="s">
        <v>338</v>
      </c>
      <c r="C151" s="518"/>
      <c r="D151" s="518"/>
      <c r="E151" s="518"/>
      <c r="F151" s="518"/>
      <c r="G151" s="519"/>
      <c r="H151" s="44" t="s">
        <v>364</v>
      </c>
      <c r="I151" s="44" t="s">
        <v>542</v>
      </c>
      <c r="J151" s="34" t="s">
        <v>543</v>
      </c>
    </row>
    <row r="152" spans="1:10" s="45" customFormat="1" ht="15">
      <c r="A152" s="35">
        <v>1</v>
      </c>
      <c r="B152" s="520">
        <v>2</v>
      </c>
      <c r="C152" s="521"/>
      <c r="D152" s="521"/>
      <c r="E152" s="521"/>
      <c r="F152" s="521"/>
      <c r="G152" s="522"/>
      <c r="H152" s="35">
        <v>3</v>
      </c>
      <c r="I152" s="35">
        <v>4</v>
      </c>
      <c r="J152" s="35">
        <v>5</v>
      </c>
    </row>
    <row r="153" spans="1:11" ht="15">
      <c r="A153" s="40" t="s">
        <v>9</v>
      </c>
      <c r="B153" s="505" t="s">
        <v>597</v>
      </c>
      <c r="C153" s="506"/>
      <c r="D153" s="506"/>
      <c r="E153" s="506"/>
      <c r="F153" s="506"/>
      <c r="G153" s="507"/>
      <c r="H153" s="37" t="s">
        <v>619</v>
      </c>
      <c r="I153" s="37">
        <v>2</v>
      </c>
      <c r="J153" s="37">
        <v>42000</v>
      </c>
      <c r="K153" s="119"/>
    </row>
    <row r="154" spans="1:10" ht="15">
      <c r="A154" s="40" t="s">
        <v>10</v>
      </c>
      <c r="B154" s="505" t="s">
        <v>598</v>
      </c>
      <c r="C154" s="506"/>
      <c r="D154" s="506"/>
      <c r="E154" s="506"/>
      <c r="F154" s="506"/>
      <c r="G154" s="507"/>
      <c r="H154" s="37" t="s">
        <v>619</v>
      </c>
      <c r="I154" s="37">
        <v>3</v>
      </c>
      <c r="J154" s="37">
        <v>59400</v>
      </c>
    </row>
    <row r="155" spans="1:10" ht="15">
      <c r="A155" s="40" t="s">
        <v>11</v>
      </c>
      <c r="B155" s="505" t="s">
        <v>599</v>
      </c>
      <c r="C155" s="506"/>
      <c r="D155" s="506"/>
      <c r="E155" s="506"/>
      <c r="F155" s="506"/>
      <c r="G155" s="507"/>
      <c r="H155" s="37" t="s">
        <v>619</v>
      </c>
      <c r="I155" s="37">
        <v>1</v>
      </c>
      <c r="J155" s="37">
        <v>146900</v>
      </c>
    </row>
    <row r="156" spans="1:10" ht="15">
      <c r="A156" s="40" t="s">
        <v>12</v>
      </c>
      <c r="B156" s="505" t="s">
        <v>600</v>
      </c>
      <c r="C156" s="506"/>
      <c r="D156" s="506"/>
      <c r="E156" s="506"/>
      <c r="F156" s="506"/>
      <c r="G156" s="507"/>
      <c r="H156" s="37" t="s">
        <v>619</v>
      </c>
      <c r="I156" s="37">
        <v>2</v>
      </c>
      <c r="J156" s="37">
        <v>95760</v>
      </c>
    </row>
    <row r="157" spans="1:10" ht="15">
      <c r="A157" s="40" t="s">
        <v>13</v>
      </c>
      <c r="B157" s="505" t="s">
        <v>601</v>
      </c>
      <c r="C157" s="506"/>
      <c r="D157" s="506"/>
      <c r="E157" s="506"/>
      <c r="F157" s="506"/>
      <c r="G157" s="507"/>
      <c r="H157" s="37" t="s">
        <v>619</v>
      </c>
      <c r="I157" s="37">
        <v>2</v>
      </c>
      <c r="J157" s="37">
        <v>84000</v>
      </c>
    </row>
    <row r="158" spans="1:10" ht="15">
      <c r="A158" s="40" t="s">
        <v>14</v>
      </c>
      <c r="B158" s="505" t="s">
        <v>602</v>
      </c>
      <c r="C158" s="506"/>
      <c r="D158" s="506"/>
      <c r="E158" s="506"/>
      <c r="F158" s="506"/>
      <c r="G158" s="507"/>
      <c r="H158" s="37" t="s">
        <v>619</v>
      </c>
      <c r="I158" s="37">
        <v>2</v>
      </c>
      <c r="J158" s="37">
        <v>96000</v>
      </c>
    </row>
    <row r="159" spans="1:10" ht="15">
      <c r="A159" s="40" t="s">
        <v>15</v>
      </c>
      <c r="B159" s="505" t="s">
        <v>603</v>
      </c>
      <c r="C159" s="506"/>
      <c r="D159" s="506"/>
      <c r="E159" s="506"/>
      <c r="F159" s="506"/>
      <c r="G159" s="507"/>
      <c r="H159" s="37" t="s">
        <v>619</v>
      </c>
      <c r="I159" s="37">
        <v>1</v>
      </c>
      <c r="J159" s="37">
        <v>25000</v>
      </c>
    </row>
    <row r="160" spans="1:10" ht="15">
      <c r="A160" s="40" t="s">
        <v>16</v>
      </c>
      <c r="B160" s="505" t="s">
        <v>620</v>
      </c>
      <c r="C160" s="506"/>
      <c r="D160" s="506"/>
      <c r="E160" s="506"/>
      <c r="F160" s="506"/>
      <c r="G160" s="507"/>
      <c r="H160" s="37" t="s">
        <v>619</v>
      </c>
      <c r="I160" s="37">
        <v>2</v>
      </c>
      <c r="J160" s="37">
        <v>101460</v>
      </c>
    </row>
    <row r="161" spans="1:10" ht="15">
      <c r="A161" s="40" t="s">
        <v>265</v>
      </c>
      <c r="B161" s="505" t="s">
        <v>633</v>
      </c>
      <c r="C161" s="506"/>
      <c r="D161" s="506"/>
      <c r="E161" s="506"/>
      <c r="F161" s="506"/>
      <c r="G161" s="507"/>
      <c r="H161" s="37" t="s">
        <v>619</v>
      </c>
      <c r="I161" s="37">
        <v>1</v>
      </c>
      <c r="J161" s="37">
        <v>136200</v>
      </c>
    </row>
    <row r="162" spans="1:10" ht="15">
      <c r="A162" s="40" t="s">
        <v>266</v>
      </c>
      <c r="B162" s="505" t="s">
        <v>604</v>
      </c>
      <c r="C162" s="506"/>
      <c r="D162" s="506"/>
      <c r="E162" s="506"/>
      <c r="F162" s="506"/>
      <c r="G162" s="507"/>
      <c r="H162" s="37" t="s">
        <v>619</v>
      </c>
      <c r="I162" s="37">
        <v>1</v>
      </c>
      <c r="J162" s="37">
        <v>67200</v>
      </c>
    </row>
    <row r="163" spans="1:10" ht="15">
      <c r="A163" s="40" t="s">
        <v>612</v>
      </c>
      <c r="B163" s="505" t="s">
        <v>605</v>
      </c>
      <c r="C163" s="506"/>
      <c r="D163" s="506"/>
      <c r="E163" s="506"/>
      <c r="F163" s="506"/>
      <c r="G163" s="507"/>
      <c r="H163" s="37" t="s">
        <v>619</v>
      </c>
      <c r="I163" s="37">
        <v>1</v>
      </c>
      <c r="J163" s="37">
        <v>37200</v>
      </c>
    </row>
    <row r="164" spans="1:10" ht="15">
      <c r="A164" s="40" t="s">
        <v>613</v>
      </c>
      <c r="B164" s="505" t="s">
        <v>606</v>
      </c>
      <c r="C164" s="506"/>
      <c r="D164" s="506"/>
      <c r="E164" s="506"/>
      <c r="F164" s="506"/>
      <c r="G164" s="507"/>
      <c r="H164" s="37" t="s">
        <v>619</v>
      </c>
      <c r="I164" s="37">
        <v>1</v>
      </c>
      <c r="J164" s="37">
        <v>83160</v>
      </c>
    </row>
    <row r="165" spans="1:10" ht="15">
      <c r="A165" s="40" t="s">
        <v>614</v>
      </c>
      <c r="B165" s="505" t="s">
        <v>607</v>
      </c>
      <c r="C165" s="506"/>
      <c r="D165" s="506"/>
      <c r="E165" s="506"/>
      <c r="F165" s="506"/>
      <c r="G165" s="507"/>
      <c r="H165" s="37" t="s">
        <v>619</v>
      </c>
      <c r="I165" s="37">
        <v>1</v>
      </c>
      <c r="J165" s="115">
        <v>180000</v>
      </c>
    </row>
    <row r="166" spans="1:10" ht="15">
      <c r="A166" s="40" t="s">
        <v>615</v>
      </c>
      <c r="B166" s="505" t="s">
        <v>608</v>
      </c>
      <c r="C166" s="506"/>
      <c r="D166" s="506"/>
      <c r="E166" s="506"/>
      <c r="F166" s="506"/>
      <c r="G166" s="507"/>
      <c r="H166" s="37" t="s">
        <v>619</v>
      </c>
      <c r="I166" s="37">
        <v>1</v>
      </c>
      <c r="J166" s="37">
        <v>27000</v>
      </c>
    </row>
    <row r="167" spans="1:10" ht="15">
      <c r="A167" s="40" t="s">
        <v>616</v>
      </c>
      <c r="B167" s="505" t="s">
        <v>609</v>
      </c>
      <c r="C167" s="506"/>
      <c r="D167" s="506"/>
      <c r="E167" s="506"/>
      <c r="F167" s="506"/>
      <c r="G167" s="507"/>
      <c r="H167" s="37" t="s">
        <v>619</v>
      </c>
      <c r="I167" s="37">
        <v>1</v>
      </c>
      <c r="J167" s="37">
        <v>70000</v>
      </c>
    </row>
    <row r="168" spans="1:10" ht="15">
      <c r="A168" s="40" t="s">
        <v>617</v>
      </c>
      <c r="B168" s="505" t="s">
        <v>610</v>
      </c>
      <c r="C168" s="506"/>
      <c r="D168" s="506"/>
      <c r="E168" s="506"/>
      <c r="F168" s="506"/>
      <c r="G168" s="507"/>
      <c r="H168" s="37" t="s">
        <v>619</v>
      </c>
      <c r="I168" s="37">
        <v>1</v>
      </c>
      <c r="J168" s="37">
        <v>49900</v>
      </c>
    </row>
    <row r="169" spans="1:10" ht="15">
      <c r="A169" s="40" t="s">
        <v>618</v>
      </c>
      <c r="B169" s="505" t="s">
        <v>611</v>
      </c>
      <c r="C169" s="506"/>
      <c r="D169" s="506"/>
      <c r="E169" s="506"/>
      <c r="F169" s="506"/>
      <c r="G169" s="507"/>
      <c r="H169" s="37" t="s">
        <v>619</v>
      </c>
      <c r="I169" s="37">
        <v>1</v>
      </c>
      <c r="J169" s="37">
        <v>17800</v>
      </c>
    </row>
    <row r="170" spans="1:10" ht="15">
      <c r="A170" s="38"/>
      <c r="B170" s="523" t="s">
        <v>302</v>
      </c>
      <c r="C170" s="524"/>
      <c r="D170" s="524"/>
      <c r="E170" s="524"/>
      <c r="F170" s="524"/>
      <c r="G170" s="525"/>
      <c r="H170" s="35" t="s">
        <v>41</v>
      </c>
      <c r="I170" s="35" t="s">
        <v>41</v>
      </c>
      <c r="J170" s="93">
        <f>'Пр.2 ПФХД стр.1_4'!EF141</f>
        <v>1318980</v>
      </c>
    </row>
    <row r="172" spans="1:10" ht="15">
      <c r="A172" s="512" t="s">
        <v>367</v>
      </c>
      <c r="B172" s="512"/>
      <c r="C172" s="512"/>
      <c r="D172" s="512"/>
      <c r="E172" s="512"/>
      <c r="F172" s="512"/>
      <c r="G172" s="512"/>
      <c r="H172" s="512"/>
      <c r="I172" s="512"/>
      <c r="J172" s="512"/>
    </row>
    <row r="173" ht="15" hidden="1"/>
    <row r="174" spans="1:10" s="45" customFormat="1" ht="27" customHeight="1">
      <c r="A174" s="34" t="s">
        <v>291</v>
      </c>
      <c r="B174" s="513" t="s">
        <v>338</v>
      </c>
      <c r="C174" s="513"/>
      <c r="D174" s="513"/>
      <c r="E174" s="513"/>
      <c r="F174" s="513"/>
      <c r="G174" s="513"/>
      <c r="H174" s="513"/>
      <c r="I174" s="34" t="s">
        <v>368</v>
      </c>
      <c r="J174" s="34" t="s">
        <v>369</v>
      </c>
    </row>
    <row r="175" spans="1:10" s="45" customFormat="1" ht="15">
      <c r="A175" s="35">
        <v>1</v>
      </c>
      <c r="B175" s="514">
        <v>2</v>
      </c>
      <c r="C175" s="514"/>
      <c r="D175" s="514"/>
      <c r="E175" s="514"/>
      <c r="F175" s="514"/>
      <c r="G175" s="514"/>
      <c r="H175" s="514"/>
      <c r="I175" s="35">
        <v>3</v>
      </c>
      <c r="J175" s="35">
        <v>4</v>
      </c>
    </row>
    <row r="176" spans="1:11" ht="15">
      <c r="A176" s="40" t="s">
        <v>9</v>
      </c>
      <c r="B176" s="501" t="s">
        <v>621</v>
      </c>
      <c r="C176" s="501"/>
      <c r="D176" s="501"/>
      <c r="E176" s="501"/>
      <c r="F176" s="501"/>
      <c r="G176" s="501"/>
      <c r="H176" s="501"/>
      <c r="I176" s="37">
        <v>1</v>
      </c>
      <c r="J176" s="37">
        <v>156800</v>
      </c>
      <c r="K176" s="119"/>
    </row>
    <row r="177" spans="1:10" ht="15">
      <c r="A177" s="40" t="s">
        <v>10</v>
      </c>
      <c r="B177" s="501" t="s">
        <v>622</v>
      </c>
      <c r="C177" s="501"/>
      <c r="D177" s="501"/>
      <c r="E177" s="501"/>
      <c r="F177" s="501"/>
      <c r="G177" s="501"/>
      <c r="H177" s="501"/>
      <c r="I177" s="37">
        <v>1</v>
      </c>
      <c r="J177" s="37">
        <v>8300</v>
      </c>
    </row>
    <row r="178" spans="1:10" ht="15">
      <c r="A178" s="40" t="s">
        <v>11</v>
      </c>
      <c r="B178" s="501" t="s">
        <v>623</v>
      </c>
      <c r="C178" s="501"/>
      <c r="D178" s="501"/>
      <c r="E178" s="501"/>
      <c r="F178" s="501"/>
      <c r="G178" s="501"/>
      <c r="H178" s="501"/>
      <c r="I178" s="37">
        <v>2</v>
      </c>
      <c r="J178" s="37">
        <v>316600</v>
      </c>
    </row>
    <row r="179" spans="1:10" ht="15">
      <c r="A179" s="40" t="s">
        <v>12</v>
      </c>
      <c r="B179" s="501" t="s">
        <v>630</v>
      </c>
      <c r="C179" s="501"/>
      <c r="D179" s="501"/>
      <c r="E179" s="501"/>
      <c r="F179" s="501"/>
      <c r="G179" s="501"/>
      <c r="H179" s="501"/>
      <c r="I179" s="37">
        <v>2</v>
      </c>
      <c r="J179" s="37">
        <v>56000</v>
      </c>
    </row>
    <row r="180" spans="1:10" ht="15">
      <c r="A180" s="40" t="s">
        <v>12</v>
      </c>
      <c r="B180" s="501" t="s">
        <v>631</v>
      </c>
      <c r="C180" s="501"/>
      <c r="D180" s="501"/>
      <c r="E180" s="501"/>
      <c r="F180" s="501"/>
      <c r="G180" s="501"/>
      <c r="H180" s="501"/>
      <c r="I180" s="37">
        <v>2</v>
      </c>
      <c r="J180" s="37">
        <v>47500</v>
      </c>
    </row>
    <row r="181" spans="1:10" ht="15">
      <c r="A181" s="40" t="s">
        <v>13</v>
      </c>
      <c r="B181" s="501" t="s">
        <v>624</v>
      </c>
      <c r="C181" s="501"/>
      <c r="D181" s="501"/>
      <c r="E181" s="501"/>
      <c r="F181" s="501"/>
      <c r="G181" s="501"/>
      <c r="H181" s="501"/>
      <c r="I181" s="37">
        <v>1</v>
      </c>
      <c r="J181" s="37">
        <v>1848000</v>
      </c>
    </row>
    <row r="182" spans="1:10" ht="15">
      <c r="A182" s="40" t="s">
        <v>14</v>
      </c>
      <c r="B182" s="501" t="s">
        <v>625</v>
      </c>
      <c r="C182" s="501"/>
      <c r="D182" s="501"/>
      <c r="E182" s="501"/>
      <c r="F182" s="501"/>
      <c r="G182" s="501"/>
      <c r="H182" s="501"/>
      <c r="I182" s="37">
        <v>1</v>
      </c>
      <c r="J182" s="37">
        <v>64000</v>
      </c>
    </row>
    <row r="183" spans="1:10" ht="15">
      <c r="A183" s="40" t="s">
        <v>15</v>
      </c>
      <c r="B183" s="501" t="s">
        <v>626</v>
      </c>
      <c r="C183" s="501"/>
      <c r="D183" s="501"/>
      <c r="E183" s="501"/>
      <c r="F183" s="501"/>
      <c r="G183" s="501"/>
      <c r="H183" s="501"/>
      <c r="I183" s="37">
        <v>1</v>
      </c>
      <c r="J183" s="37">
        <v>45200</v>
      </c>
    </row>
    <row r="184" spans="1:10" ht="15">
      <c r="A184" s="40" t="s">
        <v>16</v>
      </c>
      <c r="B184" s="501" t="s">
        <v>627</v>
      </c>
      <c r="C184" s="501"/>
      <c r="D184" s="501"/>
      <c r="E184" s="501"/>
      <c r="F184" s="501"/>
      <c r="G184" s="501"/>
      <c r="H184" s="501"/>
      <c r="I184" s="37">
        <v>1</v>
      </c>
      <c r="J184" s="37">
        <v>30000</v>
      </c>
    </row>
    <row r="185" spans="1:10" ht="15">
      <c r="A185" s="40" t="s">
        <v>265</v>
      </c>
      <c r="B185" s="501" t="s">
        <v>628</v>
      </c>
      <c r="C185" s="501"/>
      <c r="D185" s="501"/>
      <c r="E185" s="501"/>
      <c r="F185" s="501"/>
      <c r="G185" s="501"/>
      <c r="H185" s="501"/>
      <c r="I185" s="37">
        <v>1</v>
      </c>
      <c r="J185" s="37">
        <v>81600</v>
      </c>
    </row>
    <row r="186" spans="1:10" ht="15">
      <c r="A186" s="40" t="s">
        <v>266</v>
      </c>
      <c r="B186" s="501" t="s">
        <v>629</v>
      </c>
      <c r="C186" s="501"/>
      <c r="D186" s="501"/>
      <c r="E186" s="501"/>
      <c r="F186" s="501"/>
      <c r="G186" s="501"/>
      <c r="H186" s="501"/>
      <c r="I186" s="37">
        <v>1</v>
      </c>
      <c r="J186" s="37">
        <v>35000</v>
      </c>
    </row>
    <row r="187" spans="1:10" ht="15">
      <c r="A187" s="40" t="s">
        <v>612</v>
      </c>
      <c r="B187" s="501" t="s">
        <v>632</v>
      </c>
      <c r="C187" s="501"/>
      <c r="D187" s="501"/>
      <c r="E187" s="501"/>
      <c r="F187" s="501"/>
      <c r="G187" s="501"/>
      <c r="H187" s="501"/>
      <c r="I187" s="37">
        <v>1</v>
      </c>
      <c r="J187" s="37">
        <v>14000</v>
      </c>
    </row>
    <row r="188" spans="1:10" ht="15">
      <c r="A188" s="40" t="s">
        <v>612</v>
      </c>
      <c r="B188" s="501" t="s">
        <v>634</v>
      </c>
      <c r="C188" s="501"/>
      <c r="D188" s="501"/>
      <c r="E188" s="501"/>
      <c r="F188" s="501"/>
      <c r="G188" s="501"/>
      <c r="H188" s="501"/>
      <c r="I188" s="37">
        <v>1</v>
      </c>
      <c r="J188" s="37">
        <v>94000</v>
      </c>
    </row>
    <row r="189" spans="1:10" ht="15">
      <c r="A189" s="40" t="s">
        <v>613</v>
      </c>
      <c r="B189" s="501" t="s">
        <v>635</v>
      </c>
      <c r="C189" s="501"/>
      <c r="D189" s="501"/>
      <c r="E189" s="501"/>
      <c r="F189" s="501"/>
      <c r="G189" s="501"/>
      <c r="H189" s="501"/>
      <c r="I189" s="37">
        <v>1</v>
      </c>
      <c r="J189" s="37">
        <v>55000</v>
      </c>
    </row>
    <row r="190" spans="1:10" ht="15">
      <c r="A190" s="40" t="s">
        <v>614</v>
      </c>
      <c r="B190" s="501" t="s">
        <v>636</v>
      </c>
      <c r="C190" s="501"/>
      <c r="D190" s="501"/>
      <c r="E190" s="501"/>
      <c r="F190" s="501"/>
      <c r="G190" s="501"/>
      <c r="H190" s="501"/>
      <c r="I190" s="37">
        <v>1</v>
      </c>
      <c r="J190" s="37">
        <v>60000</v>
      </c>
    </row>
    <row r="191" spans="1:10" ht="15">
      <c r="A191" s="38"/>
      <c r="B191" s="515" t="s">
        <v>302</v>
      </c>
      <c r="C191" s="515"/>
      <c r="D191" s="515"/>
      <c r="E191" s="515"/>
      <c r="F191" s="515"/>
      <c r="G191" s="515"/>
      <c r="H191" s="515"/>
      <c r="I191" s="35" t="s">
        <v>41</v>
      </c>
      <c r="J191" s="93">
        <f>'Пр.2 ПФХД стр.1_4'!EF145</f>
        <v>2912000</v>
      </c>
    </row>
    <row r="193" spans="1:10" ht="15" customHeight="1">
      <c r="A193" s="516" t="s">
        <v>374</v>
      </c>
      <c r="B193" s="516"/>
      <c r="C193" s="516"/>
      <c r="D193" s="516"/>
      <c r="E193" s="516"/>
      <c r="F193" s="516"/>
      <c r="G193" s="516"/>
      <c r="H193" s="516"/>
      <c r="I193" s="516"/>
      <c r="J193" s="516"/>
    </row>
    <row r="194" ht="15" hidden="1"/>
    <row r="195" spans="1:10" s="45" customFormat="1" ht="25.5" customHeight="1">
      <c r="A195" s="34" t="s">
        <v>291</v>
      </c>
      <c r="B195" s="513" t="s">
        <v>338</v>
      </c>
      <c r="C195" s="513"/>
      <c r="D195" s="513"/>
      <c r="E195" s="513"/>
      <c r="F195" s="513"/>
      <c r="G195" s="513"/>
      <c r="H195" s="34" t="s">
        <v>360</v>
      </c>
      <c r="I195" s="34" t="s">
        <v>370</v>
      </c>
      <c r="J195" s="34" t="s">
        <v>371</v>
      </c>
    </row>
    <row r="196" spans="1:10" s="45" customFormat="1" ht="15">
      <c r="A196" s="35">
        <v>1</v>
      </c>
      <c r="B196" s="514">
        <v>2</v>
      </c>
      <c r="C196" s="514"/>
      <c r="D196" s="514"/>
      <c r="E196" s="514"/>
      <c r="F196" s="514"/>
      <c r="G196" s="514"/>
      <c r="H196" s="35">
        <v>3</v>
      </c>
      <c r="I196" s="35">
        <v>4</v>
      </c>
      <c r="J196" s="35">
        <v>5</v>
      </c>
    </row>
    <row r="197" spans="1:10" ht="15">
      <c r="A197" s="40" t="s">
        <v>9</v>
      </c>
      <c r="B197" s="566" t="s">
        <v>525</v>
      </c>
      <c r="C197" s="567"/>
      <c r="D197" s="567"/>
      <c r="E197" s="567"/>
      <c r="F197" s="567"/>
      <c r="G197" s="568"/>
      <c r="H197" s="37">
        <v>111</v>
      </c>
      <c r="I197" s="37">
        <v>5009</v>
      </c>
      <c r="J197" s="37">
        <f>556000+10800</f>
        <v>566800</v>
      </c>
    </row>
    <row r="198" spans="1:10" ht="15">
      <c r="A198" s="40" t="s">
        <v>13</v>
      </c>
      <c r="B198" s="505" t="s">
        <v>526</v>
      </c>
      <c r="C198" s="506"/>
      <c r="D198" s="506"/>
      <c r="E198" s="506"/>
      <c r="F198" s="506"/>
      <c r="G198" s="507"/>
      <c r="H198" s="37">
        <v>300</v>
      </c>
      <c r="I198" s="37">
        <v>266</v>
      </c>
      <c r="J198" s="37">
        <v>80000</v>
      </c>
    </row>
    <row r="199" spans="1:10" ht="15">
      <c r="A199" s="40" t="s">
        <v>14</v>
      </c>
      <c r="B199" s="505" t="s">
        <v>527</v>
      </c>
      <c r="C199" s="506"/>
      <c r="D199" s="506"/>
      <c r="E199" s="506"/>
      <c r="F199" s="506"/>
      <c r="G199" s="507"/>
      <c r="H199" s="37">
        <v>250</v>
      </c>
      <c r="I199" s="37">
        <v>163</v>
      </c>
      <c r="J199" s="37">
        <v>40800</v>
      </c>
    </row>
    <row r="200" spans="1:10" ht="15">
      <c r="A200" s="40" t="s">
        <v>15</v>
      </c>
      <c r="B200" s="505" t="s">
        <v>528</v>
      </c>
      <c r="C200" s="506"/>
      <c r="D200" s="506"/>
      <c r="E200" s="506"/>
      <c r="F200" s="506"/>
      <c r="G200" s="507"/>
      <c r="H200" s="37">
        <v>1000</v>
      </c>
      <c r="I200" s="37">
        <v>240</v>
      </c>
      <c r="J200" s="37">
        <v>240000</v>
      </c>
    </row>
    <row r="201" spans="1:10" ht="15" hidden="1">
      <c r="A201" s="40" t="s">
        <v>265</v>
      </c>
      <c r="B201" s="501"/>
      <c r="C201" s="501"/>
      <c r="D201" s="501"/>
      <c r="E201" s="501"/>
      <c r="F201" s="501"/>
      <c r="G201" s="501"/>
      <c r="H201" s="37"/>
      <c r="I201" s="37"/>
      <c r="J201" s="37"/>
    </row>
    <row r="202" spans="1:10" ht="15" hidden="1">
      <c r="A202" s="40" t="s">
        <v>266</v>
      </c>
      <c r="B202" s="501"/>
      <c r="C202" s="501"/>
      <c r="D202" s="501"/>
      <c r="E202" s="501"/>
      <c r="F202" s="501"/>
      <c r="G202" s="501"/>
      <c r="H202" s="37"/>
      <c r="I202" s="37"/>
      <c r="J202" s="37"/>
    </row>
    <row r="203" spans="1:40" ht="15">
      <c r="A203" s="38"/>
      <c r="B203" s="511" t="s">
        <v>302</v>
      </c>
      <c r="C203" s="511"/>
      <c r="D203" s="511"/>
      <c r="E203" s="511"/>
      <c r="F203" s="511"/>
      <c r="G203" s="511"/>
      <c r="H203" s="37"/>
      <c r="I203" s="35" t="s">
        <v>41</v>
      </c>
      <c r="J203" s="93">
        <f>SUM(J197:J202)</f>
        <v>927600</v>
      </c>
      <c r="AN203" s="119"/>
    </row>
    <row r="205" ht="15" hidden="1"/>
    <row r="206" ht="15">
      <c r="A206" s="23" t="s">
        <v>225</v>
      </c>
    </row>
    <row r="207" spans="1:8" ht="15">
      <c r="A207" s="23" t="s">
        <v>226</v>
      </c>
      <c r="D207" s="509" t="s">
        <v>584</v>
      </c>
      <c r="E207" s="509"/>
      <c r="F207" s="45" t="s">
        <v>372</v>
      </c>
      <c r="G207" s="509" t="s">
        <v>585</v>
      </c>
      <c r="H207" s="509"/>
    </row>
    <row r="208" spans="4:8" s="46" customFormat="1" ht="11.25">
      <c r="D208" s="508" t="s">
        <v>227</v>
      </c>
      <c r="E208" s="508"/>
      <c r="F208" s="46" t="s">
        <v>18</v>
      </c>
      <c r="G208" s="508" t="s">
        <v>19</v>
      </c>
      <c r="H208" s="508"/>
    </row>
    <row r="210" spans="1:8" ht="15">
      <c r="A210" s="23" t="s">
        <v>228</v>
      </c>
      <c r="D210" s="510" t="s">
        <v>586</v>
      </c>
      <c r="E210" s="510"/>
      <c r="F210" s="95" t="s">
        <v>587</v>
      </c>
      <c r="G210" s="510" t="s">
        <v>588</v>
      </c>
      <c r="H210" s="510"/>
    </row>
    <row r="211" spans="1:8" ht="15">
      <c r="A211" s="46"/>
      <c r="B211" s="46"/>
      <c r="C211" s="46"/>
      <c r="D211" s="508" t="s">
        <v>227</v>
      </c>
      <c r="E211" s="508"/>
      <c r="F211" s="46" t="s">
        <v>229</v>
      </c>
      <c r="G211" s="508" t="s">
        <v>230</v>
      </c>
      <c r="H211" s="508"/>
    </row>
    <row r="212" ht="15" hidden="1"/>
    <row r="213" ht="15">
      <c r="A213" s="23" t="s">
        <v>683</v>
      </c>
    </row>
  </sheetData>
  <sheetProtection/>
  <mergeCells count="174">
    <mergeCell ref="B199:G199"/>
    <mergeCell ref="B200:G200"/>
    <mergeCell ref="B201:G201"/>
    <mergeCell ref="B184:H184"/>
    <mergeCell ref="B185:H185"/>
    <mergeCell ref="B198:G198"/>
    <mergeCell ref="B196:G196"/>
    <mergeCell ref="B197:G197"/>
    <mergeCell ref="B186:H186"/>
    <mergeCell ref="B187:H187"/>
    <mergeCell ref="B158:G158"/>
    <mergeCell ref="B159:G159"/>
    <mergeCell ref="B177:H177"/>
    <mergeCell ref="B178:H178"/>
    <mergeCell ref="B179:H179"/>
    <mergeCell ref="B181:H181"/>
    <mergeCell ref="B166:G166"/>
    <mergeCell ref="B167:G167"/>
    <mergeCell ref="B168:G168"/>
    <mergeCell ref="B169:G169"/>
    <mergeCell ref="A1:J1"/>
    <mergeCell ref="A3:J3"/>
    <mergeCell ref="C5:J5"/>
    <mergeCell ref="D7:J7"/>
    <mergeCell ref="A9:J9"/>
    <mergeCell ref="A11:A13"/>
    <mergeCell ref="B11:B13"/>
    <mergeCell ref="C11:C13"/>
    <mergeCell ref="D11:G11"/>
    <mergeCell ref="H11:H13"/>
    <mergeCell ref="I11:I13"/>
    <mergeCell ref="J11:J13"/>
    <mergeCell ref="D12:D13"/>
    <mergeCell ref="E12:G12"/>
    <mergeCell ref="A18:B18"/>
    <mergeCell ref="A20:J20"/>
    <mergeCell ref="B22:F22"/>
    <mergeCell ref="B23:F23"/>
    <mergeCell ref="B24:F24"/>
    <mergeCell ref="B25:F25"/>
    <mergeCell ref="B26:F26"/>
    <mergeCell ref="A28:J28"/>
    <mergeCell ref="B30:F30"/>
    <mergeCell ref="B31:F31"/>
    <mergeCell ref="B32:F32"/>
    <mergeCell ref="B33:F33"/>
    <mergeCell ref="B34:F34"/>
    <mergeCell ref="A36:J36"/>
    <mergeCell ref="B38:H38"/>
    <mergeCell ref="B39:H39"/>
    <mergeCell ref="B40:H40"/>
    <mergeCell ref="A41:A42"/>
    <mergeCell ref="B41:H41"/>
    <mergeCell ref="I41:I42"/>
    <mergeCell ref="J41:J42"/>
    <mergeCell ref="B42:H42"/>
    <mergeCell ref="B43:H43"/>
    <mergeCell ref="B44:H44"/>
    <mergeCell ref="B45:H45"/>
    <mergeCell ref="A46:A47"/>
    <mergeCell ref="B46:H46"/>
    <mergeCell ref="I46:I47"/>
    <mergeCell ref="J46:J47"/>
    <mergeCell ref="B47:H47"/>
    <mergeCell ref="B48:H48"/>
    <mergeCell ref="B49:H49"/>
    <mergeCell ref="B50:H50"/>
    <mergeCell ref="B51:H51"/>
    <mergeCell ref="B52:H52"/>
    <mergeCell ref="B53:H53"/>
    <mergeCell ref="D73:J73"/>
    <mergeCell ref="A55:J55"/>
    <mergeCell ref="A57:J57"/>
    <mergeCell ref="C59:J59"/>
    <mergeCell ref="D61:J61"/>
    <mergeCell ref="B63:G63"/>
    <mergeCell ref="B64:G64"/>
    <mergeCell ref="B75:G75"/>
    <mergeCell ref="B76:G76"/>
    <mergeCell ref="B77:G77"/>
    <mergeCell ref="B78:G78"/>
    <mergeCell ref="A80:J80"/>
    <mergeCell ref="B65:G65"/>
    <mergeCell ref="B66:G66"/>
    <mergeCell ref="B67:G67"/>
    <mergeCell ref="A69:J69"/>
    <mergeCell ref="C71:J71"/>
    <mergeCell ref="C82:J82"/>
    <mergeCell ref="D84:J84"/>
    <mergeCell ref="B86:G86"/>
    <mergeCell ref="B87:G87"/>
    <mergeCell ref="B88:G88"/>
    <mergeCell ref="B89:G89"/>
    <mergeCell ref="B90:G90"/>
    <mergeCell ref="A92:J92"/>
    <mergeCell ref="C94:J94"/>
    <mergeCell ref="D96:J96"/>
    <mergeCell ref="B98:G98"/>
    <mergeCell ref="B99:G99"/>
    <mergeCell ref="B100:G100"/>
    <mergeCell ref="B101:G101"/>
    <mergeCell ref="B102:G102"/>
    <mergeCell ref="A104:J104"/>
    <mergeCell ref="C106:J106"/>
    <mergeCell ref="D108:J108"/>
    <mergeCell ref="A110:J110"/>
    <mergeCell ref="B112:F112"/>
    <mergeCell ref="B113:F113"/>
    <mergeCell ref="B114:F114"/>
    <mergeCell ref="B115:F115"/>
    <mergeCell ref="B118:F118"/>
    <mergeCell ref="B116:F116"/>
    <mergeCell ref="B117:F117"/>
    <mergeCell ref="A120:J120"/>
    <mergeCell ref="B122:G122"/>
    <mergeCell ref="B123:G123"/>
    <mergeCell ref="B124:G124"/>
    <mergeCell ref="B125:G125"/>
    <mergeCell ref="B126:G126"/>
    <mergeCell ref="A128:J128"/>
    <mergeCell ref="B130:F130"/>
    <mergeCell ref="B131:F131"/>
    <mergeCell ref="B137:F137"/>
    <mergeCell ref="B138:F138"/>
    <mergeCell ref="B139:F139"/>
    <mergeCell ref="B132:F132"/>
    <mergeCell ref="B133:F133"/>
    <mergeCell ref="B136:F136"/>
    <mergeCell ref="B134:F134"/>
    <mergeCell ref="B157:G157"/>
    <mergeCell ref="A141:J141"/>
    <mergeCell ref="B143:G143"/>
    <mergeCell ref="B144:G144"/>
    <mergeCell ref="B145:G145"/>
    <mergeCell ref="B146:G146"/>
    <mergeCell ref="B147:G147"/>
    <mergeCell ref="B183:H183"/>
    <mergeCell ref="A149:J149"/>
    <mergeCell ref="B151:G151"/>
    <mergeCell ref="B152:G152"/>
    <mergeCell ref="B153:G153"/>
    <mergeCell ref="B161:G161"/>
    <mergeCell ref="B170:G170"/>
    <mergeCell ref="B154:G154"/>
    <mergeCell ref="B155:G155"/>
    <mergeCell ref="B156:G156"/>
    <mergeCell ref="B202:G202"/>
    <mergeCell ref="B203:G203"/>
    <mergeCell ref="A172:J172"/>
    <mergeCell ref="B174:H174"/>
    <mergeCell ref="B175:H175"/>
    <mergeCell ref="B176:H176"/>
    <mergeCell ref="B191:H191"/>
    <mergeCell ref="A193:J193"/>
    <mergeCell ref="B195:G195"/>
    <mergeCell ref="B182:H182"/>
    <mergeCell ref="D211:E211"/>
    <mergeCell ref="G211:H211"/>
    <mergeCell ref="D207:E207"/>
    <mergeCell ref="G207:H207"/>
    <mergeCell ref="D208:E208"/>
    <mergeCell ref="G208:H208"/>
    <mergeCell ref="D210:E210"/>
    <mergeCell ref="G210:H210"/>
    <mergeCell ref="B189:H189"/>
    <mergeCell ref="B190:H190"/>
    <mergeCell ref="B180:H180"/>
    <mergeCell ref="B188:H188"/>
    <mergeCell ref="B135:F135"/>
    <mergeCell ref="B162:G162"/>
    <mergeCell ref="B163:G163"/>
    <mergeCell ref="B164:G164"/>
    <mergeCell ref="B165:G165"/>
    <mergeCell ref="B160:G160"/>
  </mergeCells>
  <printOptions horizontalCentered="1"/>
  <pageMargins left="0.7086614173228347" right="0.7086614173228347" top="0.7480314960629921" bottom="0.4724409448818898" header="0.31496062992125984" footer="0.31496062992125984"/>
  <pageSetup fitToHeight="0" fitToWidth="1" horizontalDpi="600" verticalDpi="600" orientation="landscape" paperSize="9" scale="75" r:id="rId1"/>
  <rowBreaks count="3" manualBreakCount="3">
    <brk id="55" max="255" man="1"/>
    <brk id="103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9"/>
  <sheetViews>
    <sheetView view="pageBreakPreview" zoomScale="90" zoomScaleNormal="80" zoomScaleSheetLayoutView="90" zoomScalePageLayoutView="0" workbookViewId="0" topLeftCell="A1">
      <selection activeCell="F170" sqref="F170"/>
    </sheetView>
  </sheetViews>
  <sheetFormatPr defaultColWidth="0.875" defaultRowHeight="12.75"/>
  <cols>
    <col min="1" max="1" width="8.00390625" style="23" customWidth="1"/>
    <col min="2" max="2" width="16.00390625" style="23" customWidth="1"/>
    <col min="3" max="3" width="14.875" style="23" customWidth="1"/>
    <col min="4" max="4" width="16.625" style="23" customWidth="1"/>
    <col min="5" max="5" width="17.625" style="23" customWidth="1"/>
    <col min="6" max="6" width="17.875" style="23" customWidth="1"/>
    <col min="7" max="7" width="16.125" style="23" customWidth="1"/>
    <col min="8" max="8" width="18.125" style="23" customWidth="1"/>
    <col min="9" max="9" width="14.875" style="23" customWidth="1"/>
    <col min="10" max="10" width="25.625" style="23" customWidth="1"/>
    <col min="11" max="11" width="17.625" style="23" customWidth="1"/>
    <col min="12" max="16384" width="0.875" style="23" customWidth="1"/>
  </cols>
  <sheetData>
    <row r="1" spans="1:10" s="48" customFormat="1" ht="15">
      <c r="A1" s="564" t="s">
        <v>373</v>
      </c>
      <c r="B1" s="564"/>
      <c r="C1" s="564"/>
      <c r="D1" s="564"/>
      <c r="E1" s="564"/>
      <c r="F1" s="564"/>
      <c r="G1" s="564"/>
      <c r="H1" s="564"/>
      <c r="I1" s="564"/>
      <c r="J1" s="564"/>
    </row>
    <row r="3" spans="1:10" ht="15">
      <c r="A3" s="512" t="s">
        <v>287</v>
      </c>
      <c r="B3" s="512"/>
      <c r="C3" s="512"/>
      <c r="D3" s="512"/>
      <c r="E3" s="512"/>
      <c r="F3" s="512"/>
      <c r="G3" s="512"/>
      <c r="H3" s="512"/>
      <c r="I3" s="512"/>
      <c r="J3" s="512"/>
    </row>
    <row r="4" ht="15" hidden="1"/>
    <row r="5" spans="1:10" s="24" customFormat="1" ht="12.75" customHeight="1">
      <c r="A5" s="24" t="s">
        <v>288</v>
      </c>
      <c r="C5" s="565" t="s">
        <v>79</v>
      </c>
      <c r="D5" s="565"/>
      <c r="E5" s="565"/>
      <c r="F5" s="565"/>
      <c r="G5" s="565"/>
      <c r="H5" s="565"/>
      <c r="I5" s="565"/>
      <c r="J5" s="565"/>
    </row>
    <row r="6" spans="3:10" s="24" customFormat="1" ht="14.25">
      <c r="C6" s="25"/>
      <c r="D6" s="25"/>
      <c r="E6" s="26"/>
      <c r="F6" s="26"/>
      <c r="G6" s="26"/>
      <c r="H6" s="26"/>
      <c r="I6" s="26"/>
      <c r="J6" s="26"/>
    </row>
    <row r="7" spans="1:10" s="24" customFormat="1" ht="13.5" customHeight="1">
      <c r="A7" s="27" t="s">
        <v>289</v>
      </c>
      <c r="B7" s="27"/>
      <c r="C7" s="27"/>
      <c r="D7" s="532" t="s">
        <v>665</v>
      </c>
      <c r="E7" s="532"/>
      <c r="F7" s="532"/>
      <c r="G7" s="532"/>
      <c r="H7" s="532"/>
      <c r="I7" s="532"/>
      <c r="J7" s="532"/>
    </row>
    <row r="9" spans="1:10" ht="15">
      <c r="A9" s="512" t="s">
        <v>290</v>
      </c>
      <c r="B9" s="512"/>
      <c r="C9" s="512"/>
      <c r="D9" s="512"/>
      <c r="E9" s="512"/>
      <c r="F9" s="512"/>
      <c r="G9" s="512"/>
      <c r="H9" s="512"/>
      <c r="I9" s="512"/>
      <c r="J9" s="512"/>
    </row>
    <row r="10" ht="15" hidden="1"/>
    <row r="11" spans="1:10" s="47" customFormat="1" ht="15">
      <c r="A11" s="573" t="s">
        <v>291</v>
      </c>
      <c r="B11" s="573" t="s">
        <v>292</v>
      </c>
      <c r="C11" s="573" t="s">
        <v>293</v>
      </c>
      <c r="D11" s="579" t="s">
        <v>294</v>
      </c>
      <c r="E11" s="580"/>
      <c r="F11" s="580"/>
      <c r="G11" s="580"/>
      <c r="H11" s="573" t="s">
        <v>295</v>
      </c>
      <c r="I11" s="573" t="s">
        <v>296</v>
      </c>
      <c r="J11" s="576" t="s">
        <v>297</v>
      </c>
    </row>
    <row r="12" spans="1:10" s="47" customFormat="1" ht="15">
      <c r="A12" s="574"/>
      <c r="B12" s="574"/>
      <c r="C12" s="574"/>
      <c r="D12" s="573" t="s">
        <v>298</v>
      </c>
      <c r="E12" s="579" t="s">
        <v>47</v>
      </c>
      <c r="F12" s="580"/>
      <c r="G12" s="580"/>
      <c r="H12" s="574"/>
      <c r="I12" s="574"/>
      <c r="J12" s="577"/>
    </row>
    <row r="13" spans="1:10" s="47" customFormat="1" ht="42.75" customHeight="1">
      <c r="A13" s="575"/>
      <c r="B13" s="575"/>
      <c r="C13" s="575"/>
      <c r="D13" s="575"/>
      <c r="E13" s="28" t="s">
        <v>299</v>
      </c>
      <c r="F13" s="28" t="s">
        <v>300</v>
      </c>
      <c r="G13" s="28" t="s">
        <v>301</v>
      </c>
      <c r="H13" s="575"/>
      <c r="I13" s="575"/>
      <c r="J13" s="578"/>
    </row>
    <row r="14" spans="1:10" s="45" customFormat="1" ht="1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</row>
    <row r="15" spans="1:10" ht="15">
      <c r="A15" s="30" t="s">
        <v>9</v>
      </c>
      <c r="B15" s="31" t="s">
        <v>529</v>
      </c>
      <c r="C15" s="32">
        <v>8</v>
      </c>
      <c r="D15" s="32">
        <f>E15+G15</f>
        <v>37310.98</v>
      </c>
      <c r="E15" s="32">
        <v>30725.54</v>
      </c>
      <c r="F15" s="32"/>
      <c r="G15" s="32">
        <v>6585.44</v>
      </c>
      <c r="H15" s="33"/>
      <c r="I15" s="32"/>
      <c r="J15" s="32">
        <v>3581854.16</v>
      </c>
    </row>
    <row r="16" spans="1:10" ht="15">
      <c r="A16" s="30" t="s">
        <v>10</v>
      </c>
      <c r="B16" s="31" t="s">
        <v>530</v>
      </c>
      <c r="C16" s="32">
        <f>48.2+19.25</f>
        <v>67.45</v>
      </c>
      <c r="D16" s="32">
        <f>E16+F16+G16</f>
        <v>41019.270000000004</v>
      </c>
      <c r="E16" s="32">
        <v>17821.26</v>
      </c>
      <c r="F16" s="32">
        <v>1455.56</v>
      </c>
      <c r="G16" s="32">
        <v>21742.45</v>
      </c>
      <c r="H16" s="33"/>
      <c r="I16" s="32"/>
      <c r="J16" s="32">
        <f>'Пр.2 ПФХД стр.1_4'!EF88</f>
        <v>29236660</v>
      </c>
    </row>
    <row r="17" spans="1:10" ht="15">
      <c r="A17" s="30" t="s">
        <v>11</v>
      </c>
      <c r="B17" s="31" t="s">
        <v>531</v>
      </c>
      <c r="C17" s="32">
        <f>2.5+42.5+12.75</f>
        <v>57.75</v>
      </c>
      <c r="D17" s="32">
        <f>E17+F17+G17</f>
        <v>21092.88</v>
      </c>
      <c r="E17" s="32">
        <v>13900</v>
      </c>
      <c r="F17" s="32">
        <v>607.44</v>
      </c>
      <c r="G17" s="32">
        <v>6585.44</v>
      </c>
      <c r="H17" s="33"/>
      <c r="I17" s="32"/>
      <c r="J17" s="32">
        <v>14617365.84</v>
      </c>
    </row>
    <row r="18" spans="1:10" ht="15">
      <c r="A18" s="30" t="s">
        <v>12</v>
      </c>
      <c r="B18" s="96" t="s">
        <v>532</v>
      </c>
      <c r="C18" s="32"/>
      <c r="D18" s="32"/>
      <c r="E18" s="32"/>
      <c r="F18" s="32"/>
      <c r="G18" s="32"/>
      <c r="H18" s="33"/>
      <c r="I18" s="32"/>
      <c r="J18" s="32">
        <f>'Пр.2 ПФХД стр.1_4'!EF92+'Пр.2 ПФХД стр.1_4'!EF93</f>
        <v>260000</v>
      </c>
    </row>
    <row r="19" spans="1:10" ht="15">
      <c r="A19" s="562" t="s">
        <v>302</v>
      </c>
      <c r="B19" s="581"/>
      <c r="C19" s="29" t="s">
        <v>41</v>
      </c>
      <c r="D19" s="32"/>
      <c r="E19" s="29" t="s">
        <v>41</v>
      </c>
      <c r="F19" s="29" t="s">
        <v>41</v>
      </c>
      <c r="G19" s="29" t="s">
        <v>41</v>
      </c>
      <c r="H19" s="29" t="s">
        <v>41</v>
      </c>
      <c r="I19" s="29" t="s">
        <v>41</v>
      </c>
      <c r="J19" s="92">
        <f>'Пр.2 ПФХД стр.1_4'!EF88+'Пр.2 ПФХД стр.1_4'!EF89+'Пр.2 ПФХД стр.1_4'!EF92+'Пр.2 ПФХД стр.1_4'!EF93</f>
        <v>47695880</v>
      </c>
    </row>
    <row r="21" spans="1:10" ht="14.25" customHeight="1">
      <c r="A21" s="512" t="s">
        <v>303</v>
      </c>
      <c r="B21" s="512"/>
      <c r="C21" s="512"/>
      <c r="D21" s="512"/>
      <c r="E21" s="512"/>
      <c r="F21" s="512"/>
      <c r="G21" s="512"/>
      <c r="H21" s="512"/>
      <c r="I21" s="512"/>
      <c r="J21" s="512"/>
    </row>
    <row r="22" ht="15" hidden="1"/>
    <row r="23" spans="1:10" s="45" customFormat="1" ht="51" customHeight="1">
      <c r="A23" s="34" t="s">
        <v>291</v>
      </c>
      <c r="B23" s="517" t="s">
        <v>304</v>
      </c>
      <c r="C23" s="518"/>
      <c r="D23" s="518"/>
      <c r="E23" s="518"/>
      <c r="F23" s="519"/>
      <c r="G23" s="34" t="s">
        <v>305</v>
      </c>
      <c r="H23" s="34" t="s">
        <v>306</v>
      </c>
      <c r="I23" s="34" t="s">
        <v>307</v>
      </c>
      <c r="J23" s="34" t="s">
        <v>308</v>
      </c>
    </row>
    <row r="24" spans="1:10" s="45" customFormat="1" ht="15">
      <c r="A24" s="35">
        <v>1</v>
      </c>
      <c r="B24" s="520">
        <v>2</v>
      </c>
      <c r="C24" s="521"/>
      <c r="D24" s="521"/>
      <c r="E24" s="521"/>
      <c r="F24" s="522"/>
      <c r="G24" s="35">
        <v>3</v>
      </c>
      <c r="H24" s="35">
        <v>4</v>
      </c>
      <c r="I24" s="35">
        <v>5</v>
      </c>
      <c r="J24" s="35">
        <v>6</v>
      </c>
    </row>
    <row r="25" spans="1:10" ht="15">
      <c r="A25" s="36"/>
      <c r="B25" s="526"/>
      <c r="C25" s="527"/>
      <c r="D25" s="527"/>
      <c r="E25" s="527"/>
      <c r="F25" s="528"/>
      <c r="G25" s="37"/>
      <c r="H25" s="37"/>
      <c r="I25" s="37"/>
      <c r="J25" s="37"/>
    </row>
    <row r="26" spans="1:10" ht="15" hidden="1">
      <c r="A26" s="36"/>
      <c r="B26" s="526"/>
      <c r="C26" s="527"/>
      <c r="D26" s="527"/>
      <c r="E26" s="527"/>
      <c r="F26" s="528"/>
      <c r="G26" s="37"/>
      <c r="H26" s="37"/>
      <c r="I26" s="37"/>
      <c r="J26" s="37"/>
    </row>
    <row r="27" spans="1:10" ht="15">
      <c r="A27" s="38"/>
      <c r="B27" s="523" t="s">
        <v>302</v>
      </c>
      <c r="C27" s="524"/>
      <c r="D27" s="524"/>
      <c r="E27" s="524"/>
      <c r="F27" s="525"/>
      <c r="G27" s="35" t="s">
        <v>41</v>
      </c>
      <c r="H27" s="35" t="s">
        <v>41</v>
      </c>
      <c r="I27" s="35" t="s">
        <v>41</v>
      </c>
      <c r="J27" s="37"/>
    </row>
    <row r="29" spans="1:10" ht="15">
      <c r="A29" s="512" t="s">
        <v>309</v>
      </c>
      <c r="B29" s="512"/>
      <c r="C29" s="512"/>
      <c r="D29" s="512"/>
      <c r="E29" s="512"/>
      <c r="F29" s="512"/>
      <c r="G29" s="512"/>
      <c r="H29" s="512"/>
      <c r="I29" s="512"/>
      <c r="J29" s="512"/>
    </row>
    <row r="30" ht="15" hidden="1"/>
    <row r="31" spans="1:10" s="45" customFormat="1" ht="51.75" customHeight="1">
      <c r="A31" s="34" t="s">
        <v>291</v>
      </c>
      <c r="B31" s="513" t="s">
        <v>304</v>
      </c>
      <c r="C31" s="513"/>
      <c r="D31" s="513"/>
      <c r="E31" s="513"/>
      <c r="F31" s="513"/>
      <c r="G31" s="34" t="s">
        <v>310</v>
      </c>
      <c r="H31" s="34" t="s">
        <v>311</v>
      </c>
      <c r="I31" s="34" t="s">
        <v>312</v>
      </c>
      <c r="J31" s="34" t="s">
        <v>308</v>
      </c>
    </row>
    <row r="32" spans="1:10" s="45" customFormat="1" ht="15">
      <c r="A32" s="35">
        <v>1</v>
      </c>
      <c r="B32" s="520">
        <v>2</v>
      </c>
      <c r="C32" s="521"/>
      <c r="D32" s="521"/>
      <c r="E32" s="521"/>
      <c r="F32" s="522"/>
      <c r="G32" s="35">
        <v>3</v>
      </c>
      <c r="H32" s="35">
        <v>4</v>
      </c>
      <c r="I32" s="35">
        <v>5</v>
      </c>
      <c r="J32" s="35">
        <v>6</v>
      </c>
    </row>
    <row r="33" spans="1:10" ht="15">
      <c r="A33" s="36"/>
      <c r="B33" s="505"/>
      <c r="C33" s="506"/>
      <c r="D33" s="506"/>
      <c r="E33" s="506"/>
      <c r="F33" s="507"/>
      <c r="G33" s="39"/>
      <c r="H33" s="39"/>
      <c r="I33" s="39"/>
      <c r="J33" s="39"/>
    </row>
    <row r="34" spans="1:10" ht="15" hidden="1">
      <c r="A34" s="36"/>
      <c r="B34" s="505"/>
      <c r="C34" s="506"/>
      <c r="D34" s="506"/>
      <c r="E34" s="506"/>
      <c r="F34" s="507"/>
      <c r="G34" s="39"/>
      <c r="H34" s="39"/>
      <c r="I34" s="39"/>
      <c r="J34" s="39"/>
    </row>
    <row r="35" spans="1:10" ht="15">
      <c r="A35" s="38"/>
      <c r="B35" s="523" t="s">
        <v>302</v>
      </c>
      <c r="C35" s="524"/>
      <c r="D35" s="524"/>
      <c r="E35" s="524"/>
      <c r="F35" s="525"/>
      <c r="G35" s="35" t="s">
        <v>41</v>
      </c>
      <c r="H35" s="35" t="s">
        <v>41</v>
      </c>
      <c r="I35" s="35" t="s">
        <v>41</v>
      </c>
      <c r="J35" s="37"/>
    </row>
    <row r="37" spans="1:10" ht="31.5" customHeight="1">
      <c r="A37" s="516" t="s">
        <v>313</v>
      </c>
      <c r="B37" s="516"/>
      <c r="C37" s="516"/>
      <c r="D37" s="516"/>
      <c r="E37" s="516"/>
      <c r="F37" s="516"/>
      <c r="G37" s="516"/>
      <c r="H37" s="516"/>
      <c r="I37" s="516"/>
      <c r="J37" s="516"/>
    </row>
    <row r="39" spans="1:10" s="45" customFormat="1" ht="49.5" customHeight="1">
      <c r="A39" s="34" t="s">
        <v>291</v>
      </c>
      <c r="B39" s="513" t="s">
        <v>314</v>
      </c>
      <c r="C39" s="513"/>
      <c r="D39" s="513"/>
      <c r="E39" s="513"/>
      <c r="F39" s="513"/>
      <c r="G39" s="513"/>
      <c r="H39" s="513"/>
      <c r="I39" s="34" t="s">
        <v>315</v>
      </c>
      <c r="J39" s="34" t="s">
        <v>316</v>
      </c>
    </row>
    <row r="40" spans="1:10" s="45" customFormat="1" ht="15">
      <c r="A40" s="35">
        <v>1</v>
      </c>
      <c r="B40" s="520">
        <v>2</v>
      </c>
      <c r="C40" s="521"/>
      <c r="D40" s="521"/>
      <c r="E40" s="521"/>
      <c r="F40" s="521"/>
      <c r="G40" s="521"/>
      <c r="H40" s="522"/>
      <c r="I40" s="35">
        <v>3</v>
      </c>
      <c r="J40" s="35">
        <v>4</v>
      </c>
    </row>
    <row r="41" spans="1:10" ht="15" customHeight="1">
      <c r="A41" s="40" t="s">
        <v>9</v>
      </c>
      <c r="B41" s="505" t="s">
        <v>317</v>
      </c>
      <c r="C41" s="506"/>
      <c r="D41" s="506"/>
      <c r="E41" s="506"/>
      <c r="F41" s="506"/>
      <c r="G41" s="506"/>
      <c r="H41" s="507"/>
      <c r="I41" s="35" t="s">
        <v>41</v>
      </c>
      <c r="J41" s="39"/>
    </row>
    <row r="42" spans="1:10" ht="15">
      <c r="A42" s="540" t="s">
        <v>179</v>
      </c>
      <c r="B42" s="542" t="s">
        <v>47</v>
      </c>
      <c r="C42" s="543"/>
      <c r="D42" s="543"/>
      <c r="E42" s="543"/>
      <c r="F42" s="543"/>
      <c r="G42" s="543"/>
      <c r="H42" s="544"/>
      <c r="I42" s="551">
        <f>J19-260000</f>
        <v>47435880</v>
      </c>
      <c r="J42" s="535">
        <f>J54-J46-J53</f>
        <v>10435887.84</v>
      </c>
    </row>
    <row r="43" spans="1:10" ht="15">
      <c r="A43" s="541"/>
      <c r="B43" s="537" t="s">
        <v>318</v>
      </c>
      <c r="C43" s="538"/>
      <c r="D43" s="538"/>
      <c r="E43" s="538"/>
      <c r="F43" s="538"/>
      <c r="G43" s="538"/>
      <c r="H43" s="539"/>
      <c r="I43" s="552"/>
      <c r="J43" s="536"/>
    </row>
    <row r="44" spans="1:10" ht="15">
      <c r="A44" s="40" t="s">
        <v>181</v>
      </c>
      <c r="B44" s="505" t="s">
        <v>319</v>
      </c>
      <c r="C44" s="506"/>
      <c r="D44" s="506"/>
      <c r="E44" s="506"/>
      <c r="F44" s="506"/>
      <c r="G44" s="506"/>
      <c r="H44" s="507"/>
      <c r="I44" s="37"/>
      <c r="J44" s="39"/>
    </row>
    <row r="45" spans="1:10" ht="15" customHeight="1">
      <c r="A45" s="40" t="s">
        <v>183</v>
      </c>
      <c r="B45" s="505" t="s">
        <v>320</v>
      </c>
      <c r="C45" s="506"/>
      <c r="D45" s="506"/>
      <c r="E45" s="506"/>
      <c r="F45" s="506"/>
      <c r="G45" s="506"/>
      <c r="H45" s="507"/>
      <c r="I45" s="37"/>
      <c r="J45" s="39"/>
    </row>
    <row r="46" spans="1:10" ht="15" customHeight="1">
      <c r="A46" s="40" t="s">
        <v>10</v>
      </c>
      <c r="B46" s="505" t="s">
        <v>321</v>
      </c>
      <c r="C46" s="506"/>
      <c r="D46" s="506"/>
      <c r="E46" s="506"/>
      <c r="F46" s="506"/>
      <c r="G46" s="506"/>
      <c r="H46" s="507"/>
      <c r="I46" s="35" t="s">
        <v>41</v>
      </c>
      <c r="J46" s="39">
        <f>J47+J50</f>
        <v>1470512.28</v>
      </c>
    </row>
    <row r="47" spans="1:10" ht="15">
      <c r="A47" s="540" t="s">
        <v>322</v>
      </c>
      <c r="B47" s="542" t="s">
        <v>47</v>
      </c>
      <c r="C47" s="543"/>
      <c r="D47" s="543"/>
      <c r="E47" s="543"/>
      <c r="F47" s="543"/>
      <c r="G47" s="543"/>
      <c r="H47" s="544"/>
      <c r="I47" s="551">
        <f>I42</f>
        <v>47435880</v>
      </c>
      <c r="J47" s="535">
        <f>I47*0.029</f>
        <v>1375640.52</v>
      </c>
    </row>
    <row r="48" spans="1:10" ht="15" customHeight="1">
      <c r="A48" s="541"/>
      <c r="B48" s="537" t="s">
        <v>323</v>
      </c>
      <c r="C48" s="538"/>
      <c r="D48" s="538"/>
      <c r="E48" s="538"/>
      <c r="F48" s="538"/>
      <c r="G48" s="538"/>
      <c r="H48" s="539"/>
      <c r="I48" s="552"/>
      <c r="J48" s="536"/>
    </row>
    <row r="49" spans="1:10" ht="15" customHeight="1">
      <c r="A49" s="40" t="s">
        <v>324</v>
      </c>
      <c r="B49" s="505" t="s">
        <v>325</v>
      </c>
      <c r="C49" s="506"/>
      <c r="D49" s="506"/>
      <c r="E49" s="506"/>
      <c r="F49" s="506"/>
      <c r="G49" s="506"/>
      <c r="H49" s="507"/>
      <c r="I49" s="37"/>
      <c r="J49" s="39"/>
    </row>
    <row r="50" spans="1:10" ht="15" customHeight="1">
      <c r="A50" s="40" t="s">
        <v>326</v>
      </c>
      <c r="B50" s="505" t="s">
        <v>327</v>
      </c>
      <c r="C50" s="506"/>
      <c r="D50" s="506"/>
      <c r="E50" s="506"/>
      <c r="F50" s="506"/>
      <c r="G50" s="506"/>
      <c r="H50" s="507"/>
      <c r="I50" s="37">
        <f>I47</f>
        <v>47435880</v>
      </c>
      <c r="J50" s="39">
        <f>I50*0.002</f>
        <v>94871.76</v>
      </c>
    </row>
    <row r="51" spans="1:10" ht="15" customHeight="1">
      <c r="A51" s="40" t="s">
        <v>328</v>
      </c>
      <c r="B51" s="505" t="s">
        <v>329</v>
      </c>
      <c r="C51" s="506"/>
      <c r="D51" s="506"/>
      <c r="E51" s="506"/>
      <c r="F51" s="506"/>
      <c r="G51" s="506"/>
      <c r="H51" s="507"/>
      <c r="I51" s="37"/>
      <c r="J51" s="39"/>
    </row>
    <row r="52" spans="1:10" ht="15" customHeight="1">
      <c r="A52" s="40" t="s">
        <v>330</v>
      </c>
      <c r="B52" s="505" t="s">
        <v>329</v>
      </c>
      <c r="C52" s="506"/>
      <c r="D52" s="506"/>
      <c r="E52" s="506"/>
      <c r="F52" s="506"/>
      <c r="G52" s="506"/>
      <c r="H52" s="507"/>
      <c r="I52" s="37"/>
      <c r="J52" s="39"/>
    </row>
    <row r="53" spans="1:10" ht="15" customHeight="1">
      <c r="A53" s="40" t="s">
        <v>11</v>
      </c>
      <c r="B53" s="505" t="s">
        <v>331</v>
      </c>
      <c r="C53" s="506"/>
      <c r="D53" s="506"/>
      <c r="E53" s="506"/>
      <c r="F53" s="506"/>
      <c r="G53" s="506"/>
      <c r="H53" s="507"/>
      <c r="I53" s="37">
        <f>I47</f>
        <v>47435880</v>
      </c>
      <c r="J53" s="39">
        <f>I53*0.051</f>
        <v>2419229.88</v>
      </c>
    </row>
    <row r="54" spans="1:10" ht="15">
      <c r="A54" s="40"/>
      <c r="B54" s="523" t="s">
        <v>302</v>
      </c>
      <c r="C54" s="524"/>
      <c r="D54" s="524"/>
      <c r="E54" s="524"/>
      <c r="F54" s="524"/>
      <c r="G54" s="524"/>
      <c r="H54" s="525"/>
      <c r="I54" s="35" t="s">
        <v>41</v>
      </c>
      <c r="J54" s="93">
        <f>'Пр.2 ПФХД стр.1_4'!EF98+'Пр.2 ПФХД стр.1_4'!EF99</f>
        <v>14325630</v>
      </c>
    </row>
    <row r="56" spans="1:10" ht="26.25" customHeight="1">
      <c r="A56" s="572" t="s">
        <v>332</v>
      </c>
      <c r="B56" s="572"/>
      <c r="C56" s="572"/>
      <c r="D56" s="572"/>
      <c r="E56" s="572"/>
      <c r="F56" s="572"/>
      <c r="G56" s="572"/>
      <c r="H56" s="572"/>
      <c r="I56" s="572"/>
      <c r="J56" s="572"/>
    </row>
    <row r="58" spans="1:10" ht="15">
      <c r="A58" s="512" t="s">
        <v>333</v>
      </c>
      <c r="B58" s="512"/>
      <c r="C58" s="512"/>
      <c r="D58" s="512"/>
      <c r="E58" s="512"/>
      <c r="F58" s="512"/>
      <c r="G58" s="512"/>
      <c r="H58" s="512"/>
      <c r="I58" s="512"/>
      <c r="J58" s="512"/>
    </row>
    <row r="59" ht="15" hidden="1"/>
    <row r="60" spans="1:10" ht="15">
      <c r="A60" s="24" t="s">
        <v>288</v>
      </c>
      <c r="B60" s="24"/>
      <c r="C60" s="532">
        <v>112</v>
      </c>
      <c r="D60" s="532"/>
      <c r="E60" s="532"/>
      <c r="F60" s="532"/>
      <c r="G60" s="532"/>
      <c r="H60" s="532"/>
      <c r="I60" s="532"/>
      <c r="J60" s="532"/>
    </row>
    <row r="61" spans="1:10" ht="1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5">
      <c r="A62" s="27" t="s">
        <v>289</v>
      </c>
      <c r="B62" s="27"/>
      <c r="C62" s="27"/>
      <c r="D62" s="532" t="s">
        <v>665</v>
      </c>
      <c r="E62" s="532"/>
      <c r="F62" s="532"/>
      <c r="G62" s="532"/>
      <c r="H62" s="532"/>
      <c r="I62" s="532"/>
      <c r="J62" s="532"/>
    </row>
    <row r="64" spans="1:10" s="45" customFormat="1" ht="28.5" customHeight="1">
      <c r="A64" s="34" t="s">
        <v>291</v>
      </c>
      <c r="B64" s="513" t="s">
        <v>0</v>
      </c>
      <c r="C64" s="513"/>
      <c r="D64" s="513"/>
      <c r="E64" s="513"/>
      <c r="F64" s="513"/>
      <c r="G64" s="513"/>
      <c r="H64" s="34" t="s">
        <v>334</v>
      </c>
      <c r="I64" s="34" t="s">
        <v>335</v>
      </c>
      <c r="J64" s="34" t="s">
        <v>336</v>
      </c>
    </row>
    <row r="65" spans="1:10" s="45" customFormat="1" ht="15">
      <c r="A65" s="35">
        <v>1</v>
      </c>
      <c r="B65" s="514">
        <v>2</v>
      </c>
      <c r="C65" s="514"/>
      <c r="D65" s="514"/>
      <c r="E65" s="514"/>
      <c r="F65" s="514"/>
      <c r="G65" s="514"/>
      <c r="H65" s="35">
        <v>3</v>
      </c>
      <c r="I65" s="35">
        <v>4</v>
      </c>
      <c r="J65" s="35">
        <v>5</v>
      </c>
    </row>
    <row r="66" spans="1:10" ht="15">
      <c r="A66" s="40" t="s">
        <v>9</v>
      </c>
      <c r="B66" s="569" t="s">
        <v>533</v>
      </c>
      <c r="C66" s="570"/>
      <c r="D66" s="570"/>
      <c r="E66" s="570"/>
      <c r="F66" s="570"/>
      <c r="G66" s="571"/>
      <c r="H66" s="39"/>
      <c r="I66" s="39"/>
      <c r="J66" s="39"/>
    </row>
    <row r="67" spans="1:10" ht="15" hidden="1">
      <c r="A67" s="36"/>
      <c r="B67" s="501"/>
      <c r="C67" s="501"/>
      <c r="D67" s="501"/>
      <c r="E67" s="501"/>
      <c r="F67" s="501"/>
      <c r="G67" s="501"/>
      <c r="H67" s="39"/>
      <c r="I67" s="39"/>
      <c r="J67" s="39"/>
    </row>
    <row r="68" spans="1:10" ht="15">
      <c r="A68" s="38"/>
      <c r="B68" s="511" t="s">
        <v>302</v>
      </c>
      <c r="C68" s="511"/>
      <c r="D68" s="511"/>
      <c r="E68" s="511"/>
      <c r="F68" s="511"/>
      <c r="G68" s="511"/>
      <c r="H68" s="35" t="s">
        <v>41</v>
      </c>
      <c r="I68" s="35" t="s">
        <v>41</v>
      </c>
      <c r="J68" s="93">
        <f>J66</f>
        <v>0</v>
      </c>
    </row>
    <row r="69" spans="1:10" ht="15">
      <c r="A69" s="41"/>
      <c r="B69" s="41"/>
      <c r="C69" s="41"/>
      <c r="D69" s="41"/>
      <c r="E69" s="41"/>
      <c r="F69" s="41"/>
      <c r="G69" s="41"/>
      <c r="H69" s="41"/>
      <c r="I69" s="41"/>
      <c r="J69" s="41"/>
    </row>
    <row r="70" spans="1:10" ht="18.75" customHeight="1">
      <c r="A70" s="512" t="s">
        <v>337</v>
      </c>
      <c r="B70" s="512"/>
      <c r="C70" s="512"/>
      <c r="D70" s="512"/>
      <c r="E70" s="512"/>
      <c r="F70" s="512"/>
      <c r="G70" s="512"/>
      <c r="H70" s="512"/>
      <c r="I70" s="512"/>
      <c r="J70" s="512"/>
    </row>
    <row r="71" ht="15" hidden="1"/>
    <row r="72" spans="1:10" ht="15">
      <c r="A72" s="24" t="s">
        <v>288</v>
      </c>
      <c r="B72" s="24"/>
      <c r="C72" s="533"/>
      <c r="D72" s="533"/>
      <c r="E72" s="533"/>
      <c r="F72" s="533"/>
      <c r="G72" s="533"/>
      <c r="H72" s="533"/>
      <c r="I72" s="533"/>
      <c r="J72" s="533"/>
    </row>
    <row r="73" spans="1:10" ht="1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5">
      <c r="A74" s="27" t="s">
        <v>289</v>
      </c>
      <c r="B74" s="27"/>
      <c r="C74" s="27"/>
      <c r="D74" s="533"/>
      <c r="E74" s="533"/>
      <c r="F74" s="533"/>
      <c r="G74" s="533"/>
      <c r="H74" s="533"/>
      <c r="I74" s="533"/>
      <c r="J74" s="533"/>
    </row>
    <row r="75" ht="15" hidden="1"/>
    <row r="76" spans="1:10" ht="52.5" customHeight="1">
      <c r="A76" s="34" t="s">
        <v>291</v>
      </c>
      <c r="B76" s="513" t="s">
        <v>270</v>
      </c>
      <c r="C76" s="513"/>
      <c r="D76" s="513"/>
      <c r="E76" s="513"/>
      <c r="F76" s="513"/>
      <c r="G76" s="513"/>
      <c r="H76" s="34" t="s">
        <v>339</v>
      </c>
      <c r="I76" s="34" t="s">
        <v>340</v>
      </c>
      <c r="J76" s="34" t="s">
        <v>341</v>
      </c>
    </row>
    <row r="77" spans="1:10" ht="15">
      <c r="A77" s="35">
        <v>1</v>
      </c>
      <c r="B77" s="514">
        <v>2</v>
      </c>
      <c r="C77" s="514"/>
      <c r="D77" s="514"/>
      <c r="E77" s="514"/>
      <c r="F77" s="514"/>
      <c r="G77" s="514"/>
      <c r="H77" s="35">
        <v>3</v>
      </c>
      <c r="I77" s="35">
        <v>4</v>
      </c>
      <c r="J77" s="35">
        <v>5</v>
      </c>
    </row>
    <row r="78" spans="1:10" ht="15">
      <c r="A78" s="38"/>
      <c r="B78" s="505"/>
      <c r="C78" s="506"/>
      <c r="D78" s="506"/>
      <c r="E78" s="506"/>
      <c r="F78" s="506"/>
      <c r="G78" s="507"/>
      <c r="H78" s="39"/>
      <c r="I78" s="39"/>
      <c r="J78" s="39"/>
    </row>
    <row r="79" spans="1:10" ht="15" hidden="1">
      <c r="A79" s="38"/>
      <c r="B79" s="505"/>
      <c r="C79" s="506"/>
      <c r="D79" s="506"/>
      <c r="E79" s="506"/>
      <c r="F79" s="506"/>
      <c r="G79" s="507"/>
      <c r="H79" s="39"/>
      <c r="I79" s="39"/>
      <c r="J79" s="39"/>
    </row>
    <row r="80" spans="1:10" ht="15">
      <c r="A80" s="38"/>
      <c r="B80" s="523" t="s">
        <v>302</v>
      </c>
      <c r="C80" s="524"/>
      <c r="D80" s="524"/>
      <c r="E80" s="524"/>
      <c r="F80" s="524"/>
      <c r="G80" s="525"/>
      <c r="H80" s="37"/>
      <c r="I80" s="35" t="s">
        <v>41</v>
      </c>
      <c r="J80" s="37"/>
    </row>
    <row r="82" spans="1:10" ht="15">
      <c r="A82" s="512" t="s">
        <v>342</v>
      </c>
      <c r="B82" s="512"/>
      <c r="C82" s="512"/>
      <c r="D82" s="512"/>
      <c r="E82" s="512"/>
      <c r="F82" s="512"/>
      <c r="G82" s="512"/>
      <c r="H82" s="512"/>
      <c r="I82" s="512"/>
      <c r="J82" s="512"/>
    </row>
    <row r="83" ht="15" hidden="1"/>
    <row r="84" spans="1:10" ht="15">
      <c r="A84" s="24" t="s">
        <v>288</v>
      </c>
      <c r="B84" s="24"/>
      <c r="C84" s="533"/>
      <c r="D84" s="533"/>
      <c r="E84" s="533"/>
      <c r="F84" s="533"/>
      <c r="G84" s="533"/>
      <c r="H84" s="533"/>
      <c r="I84" s="533"/>
      <c r="J84" s="533"/>
    </row>
    <row r="85" spans="1:10" ht="1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5">
      <c r="A86" s="27" t="s">
        <v>289</v>
      </c>
      <c r="B86" s="27"/>
      <c r="C86" s="27"/>
      <c r="D86" s="533"/>
      <c r="E86" s="533"/>
      <c r="F86" s="533"/>
      <c r="G86" s="533"/>
      <c r="H86" s="533"/>
      <c r="I86" s="533"/>
      <c r="J86" s="533"/>
    </row>
    <row r="87" ht="15" hidden="1"/>
    <row r="88" spans="1:10" s="45" customFormat="1" ht="30" customHeight="1">
      <c r="A88" s="34" t="s">
        <v>291</v>
      </c>
      <c r="B88" s="513" t="s">
        <v>0</v>
      </c>
      <c r="C88" s="513"/>
      <c r="D88" s="513"/>
      <c r="E88" s="513"/>
      <c r="F88" s="513"/>
      <c r="G88" s="513"/>
      <c r="H88" s="34" t="s">
        <v>334</v>
      </c>
      <c r="I88" s="34" t="s">
        <v>335</v>
      </c>
      <c r="J88" s="34" t="s">
        <v>336</v>
      </c>
    </row>
    <row r="89" spans="1:10" s="45" customFormat="1" ht="15">
      <c r="A89" s="35">
        <v>1</v>
      </c>
      <c r="B89" s="514">
        <v>2</v>
      </c>
      <c r="C89" s="514"/>
      <c r="D89" s="514"/>
      <c r="E89" s="514"/>
      <c r="F89" s="514"/>
      <c r="G89" s="514"/>
      <c r="H89" s="35">
        <v>3</v>
      </c>
      <c r="I89" s="35">
        <v>4</v>
      </c>
      <c r="J89" s="35">
        <v>5</v>
      </c>
    </row>
    <row r="90" spans="1:10" ht="15">
      <c r="A90" s="36"/>
      <c r="B90" s="501"/>
      <c r="C90" s="501"/>
      <c r="D90" s="501"/>
      <c r="E90" s="501"/>
      <c r="F90" s="501"/>
      <c r="G90" s="501"/>
      <c r="H90" s="39"/>
      <c r="I90" s="39"/>
      <c r="J90" s="39"/>
    </row>
    <row r="91" spans="1:10" ht="15" hidden="1">
      <c r="A91" s="36"/>
      <c r="B91" s="501"/>
      <c r="C91" s="501"/>
      <c r="D91" s="501"/>
      <c r="E91" s="501"/>
      <c r="F91" s="501"/>
      <c r="G91" s="501"/>
      <c r="H91" s="39"/>
      <c r="I91" s="39"/>
      <c r="J91" s="39"/>
    </row>
    <row r="92" spans="1:10" ht="15">
      <c r="A92" s="38"/>
      <c r="B92" s="511" t="s">
        <v>302</v>
      </c>
      <c r="C92" s="511"/>
      <c r="D92" s="511"/>
      <c r="E92" s="511"/>
      <c r="F92" s="511"/>
      <c r="G92" s="511"/>
      <c r="H92" s="35" t="s">
        <v>41</v>
      </c>
      <c r="I92" s="35" t="s">
        <v>41</v>
      </c>
      <c r="J92" s="37"/>
    </row>
    <row r="94" spans="1:10" ht="30" customHeight="1">
      <c r="A94" s="516" t="s">
        <v>343</v>
      </c>
      <c r="B94" s="516"/>
      <c r="C94" s="516"/>
      <c r="D94" s="516"/>
      <c r="E94" s="516"/>
      <c r="F94" s="516"/>
      <c r="G94" s="516"/>
      <c r="H94" s="516"/>
      <c r="I94" s="516"/>
      <c r="J94" s="516"/>
    </row>
    <row r="95" ht="15" hidden="1"/>
    <row r="96" spans="1:10" ht="15">
      <c r="A96" s="24" t="s">
        <v>288</v>
      </c>
      <c r="B96" s="24"/>
      <c r="C96" s="533"/>
      <c r="D96" s="533"/>
      <c r="E96" s="533"/>
      <c r="F96" s="533"/>
      <c r="G96" s="533"/>
      <c r="H96" s="533"/>
      <c r="I96" s="533"/>
      <c r="J96" s="533"/>
    </row>
    <row r="97" spans="1:10" ht="15">
      <c r="A97" s="24"/>
      <c r="B97" s="24"/>
      <c r="C97" s="24"/>
      <c r="D97" s="25"/>
      <c r="E97" s="25"/>
      <c r="F97" s="24"/>
      <c r="G97" s="24"/>
      <c r="H97" s="24"/>
      <c r="I97" s="24"/>
      <c r="J97" s="24"/>
    </row>
    <row r="98" spans="1:10" ht="15">
      <c r="A98" s="27" t="s">
        <v>289</v>
      </c>
      <c r="B98" s="27"/>
      <c r="C98" s="27"/>
      <c r="D98" s="533"/>
      <c r="E98" s="533"/>
      <c r="F98" s="533"/>
      <c r="G98" s="533"/>
      <c r="H98" s="533"/>
      <c r="I98" s="533"/>
      <c r="J98" s="533"/>
    </row>
    <row r="99" ht="15" hidden="1"/>
    <row r="100" spans="1:10" s="45" customFormat="1" ht="29.25" customHeight="1">
      <c r="A100" s="34" t="s">
        <v>291</v>
      </c>
      <c r="B100" s="513" t="s">
        <v>0</v>
      </c>
      <c r="C100" s="513"/>
      <c r="D100" s="513"/>
      <c r="E100" s="513"/>
      <c r="F100" s="513"/>
      <c r="G100" s="513"/>
      <c r="H100" s="34" t="s">
        <v>334</v>
      </c>
      <c r="I100" s="34" t="s">
        <v>335</v>
      </c>
      <c r="J100" s="34" t="s">
        <v>336</v>
      </c>
    </row>
    <row r="101" spans="1:10" s="45" customFormat="1" ht="15">
      <c r="A101" s="35">
        <v>1</v>
      </c>
      <c r="B101" s="514">
        <v>2</v>
      </c>
      <c r="C101" s="514"/>
      <c r="D101" s="514"/>
      <c r="E101" s="514"/>
      <c r="F101" s="514"/>
      <c r="G101" s="514"/>
      <c r="H101" s="35">
        <v>3</v>
      </c>
      <c r="I101" s="35">
        <v>4</v>
      </c>
      <c r="J101" s="35">
        <v>5</v>
      </c>
    </row>
    <row r="102" spans="1:10" ht="15">
      <c r="A102" s="36"/>
      <c r="B102" s="501"/>
      <c r="C102" s="501"/>
      <c r="D102" s="501"/>
      <c r="E102" s="501"/>
      <c r="F102" s="501"/>
      <c r="G102" s="501"/>
      <c r="H102" s="39"/>
      <c r="I102" s="39"/>
      <c r="J102" s="39"/>
    </row>
    <row r="103" spans="1:10" ht="15" hidden="1">
      <c r="A103" s="36"/>
      <c r="B103" s="501"/>
      <c r="C103" s="501"/>
      <c r="D103" s="501"/>
      <c r="E103" s="501"/>
      <c r="F103" s="501"/>
      <c r="G103" s="501"/>
      <c r="H103" s="39"/>
      <c r="I103" s="39"/>
      <c r="J103" s="39"/>
    </row>
    <row r="104" spans="1:10" ht="15">
      <c r="A104" s="38"/>
      <c r="B104" s="523" t="s">
        <v>302</v>
      </c>
      <c r="C104" s="524"/>
      <c r="D104" s="524"/>
      <c r="E104" s="524"/>
      <c r="F104" s="524"/>
      <c r="G104" s="525"/>
      <c r="H104" s="35" t="s">
        <v>41</v>
      </c>
      <c r="I104" s="35" t="s">
        <v>41</v>
      </c>
      <c r="J104" s="37"/>
    </row>
    <row r="106" spans="1:10" ht="15">
      <c r="A106" s="512" t="s">
        <v>344</v>
      </c>
      <c r="B106" s="512"/>
      <c r="C106" s="512"/>
      <c r="D106" s="512"/>
      <c r="E106" s="512"/>
      <c r="F106" s="512"/>
      <c r="G106" s="512"/>
      <c r="H106" s="512"/>
      <c r="I106" s="512"/>
      <c r="J106" s="512"/>
    </row>
    <row r="107" ht="15" hidden="1"/>
    <row r="108" spans="1:10" ht="15">
      <c r="A108" s="24" t="s">
        <v>288</v>
      </c>
      <c r="B108" s="24"/>
      <c r="C108" s="532">
        <v>244</v>
      </c>
      <c r="D108" s="532"/>
      <c r="E108" s="532"/>
      <c r="F108" s="532"/>
      <c r="G108" s="532"/>
      <c r="H108" s="532"/>
      <c r="I108" s="532"/>
      <c r="J108" s="532"/>
    </row>
    <row r="109" spans="1:10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5">
      <c r="A110" s="27" t="s">
        <v>289</v>
      </c>
      <c r="B110" s="27"/>
      <c r="C110" s="27"/>
      <c r="D110" s="532" t="s">
        <v>665</v>
      </c>
      <c r="E110" s="532"/>
      <c r="F110" s="532"/>
      <c r="G110" s="532"/>
      <c r="H110" s="532"/>
      <c r="I110" s="532"/>
      <c r="J110" s="532"/>
    </row>
    <row r="112" spans="1:10" ht="15">
      <c r="A112" s="512" t="s">
        <v>345</v>
      </c>
      <c r="B112" s="512"/>
      <c r="C112" s="512"/>
      <c r="D112" s="512"/>
      <c r="E112" s="512"/>
      <c r="F112" s="512"/>
      <c r="G112" s="512"/>
      <c r="H112" s="512"/>
      <c r="I112" s="512"/>
      <c r="J112" s="512"/>
    </row>
    <row r="113" ht="15" hidden="1"/>
    <row r="114" spans="1:10" s="45" customFormat="1" ht="39" customHeight="1">
      <c r="A114" s="34" t="s">
        <v>291</v>
      </c>
      <c r="B114" s="513" t="s">
        <v>338</v>
      </c>
      <c r="C114" s="513"/>
      <c r="D114" s="513"/>
      <c r="E114" s="513"/>
      <c r="F114" s="513"/>
      <c r="G114" s="34" t="s">
        <v>346</v>
      </c>
      <c r="H114" s="34" t="s">
        <v>347</v>
      </c>
      <c r="I114" s="34" t="s">
        <v>348</v>
      </c>
      <c r="J114" s="34" t="s">
        <v>308</v>
      </c>
    </row>
    <row r="115" spans="1:10" s="45" customFormat="1" ht="15">
      <c r="A115" s="35">
        <v>1</v>
      </c>
      <c r="B115" s="514">
        <v>2</v>
      </c>
      <c r="C115" s="514"/>
      <c r="D115" s="514"/>
      <c r="E115" s="514"/>
      <c r="F115" s="514"/>
      <c r="G115" s="35">
        <v>3</v>
      </c>
      <c r="H115" s="35">
        <v>4</v>
      </c>
      <c r="I115" s="35">
        <v>5</v>
      </c>
      <c r="J115" s="35">
        <v>6</v>
      </c>
    </row>
    <row r="116" spans="1:10" ht="15">
      <c r="A116" s="38"/>
      <c r="B116" s="505"/>
      <c r="C116" s="506"/>
      <c r="D116" s="506"/>
      <c r="E116" s="506"/>
      <c r="F116" s="507"/>
      <c r="G116" s="37"/>
      <c r="H116" s="39"/>
      <c r="I116" s="39"/>
      <c r="J116" s="39"/>
    </row>
    <row r="117" spans="1:10" ht="15" hidden="1">
      <c r="A117" s="38"/>
      <c r="B117" s="505"/>
      <c r="C117" s="506"/>
      <c r="D117" s="506"/>
      <c r="E117" s="506"/>
      <c r="F117" s="507"/>
      <c r="G117" s="37"/>
      <c r="H117" s="39"/>
      <c r="I117" s="39"/>
      <c r="J117" s="39"/>
    </row>
    <row r="118" spans="1:10" ht="15">
      <c r="A118" s="38"/>
      <c r="B118" s="523" t="s">
        <v>349</v>
      </c>
      <c r="C118" s="524"/>
      <c r="D118" s="524"/>
      <c r="E118" s="524"/>
      <c r="F118" s="525"/>
      <c r="G118" s="35" t="s">
        <v>41</v>
      </c>
      <c r="H118" s="35" t="s">
        <v>41</v>
      </c>
      <c r="I118" s="35" t="s">
        <v>41</v>
      </c>
      <c r="J118" s="37"/>
    </row>
    <row r="120" spans="1:10" ht="15">
      <c r="A120" s="512" t="s">
        <v>350</v>
      </c>
      <c r="B120" s="512"/>
      <c r="C120" s="512"/>
      <c r="D120" s="512"/>
      <c r="E120" s="512"/>
      <c r="F120" s="512"/>
      <c r="G120" s="512"/>
      <c r="H120" s="512"/>
      <c r="I120" s="512"/>
      <c r="J120" s="512"/>
    </row>
    <row r="121" ht="15" hidden="1"/>
    <row r="122" spans="1:10" s="45" customFormat="1" ht="39.75" customHeight="1">
      <c r="A122" s="34" t="s">
        <v>291</v>
      </c>
      <c r="B122" s="513" t="s">
        <v>338</v>
      </c>
      <c r="C122" s="513"/>
      <c r="D122" s="513"/>
      <c r="E122" s="513"/>
      <c r="F122" s="513"/>
      <c r="G122" s="513"/>
      <c r="H122" s="34" t="s">
        <v>351</v>
      </c>
      <c r="I122" s="34" t="s">
        <v>352</v>
      </c>
      <c r="J122" s="34" t="s">
        <v>353</v>
      </c>
    </row>
    <row r="123" spans="1:10" s="45" customFormat="1" ht="18.75" customHeight="1">
      <c r="A123" s="35">
        <v>1</v>
      </c>
      <c r="B123" s="514">
        <v>2</v>
      </c>
      <c r="C123" s="514"/>
      <c r="D123" s="514"/>
      <c r="E123" s="514"/>
      <c r="F123" s="514"/>
      <c r="G123" s="514"/>
      <c r="H123" s="35">
        <v>3</v>
      </c>
      <c r="I123" s="35">
        <v>4</v>
      </c>
      <c r="J123" s="35">
        <v>5</v>
      </c>
    </row>
    <row r="124" spans="1:10" ht="15">
      <c r="A124" s="36"/>
      <c r="B124" s="526"/>
      <c r="C124" s="527"/>
      <c r="D124" s="527"/>
      <c r="E124" s="527"/>
      <c r="F124" s="527"/>
      <c r="G124" s="528"/>
      <c r="H124" s="39"/>
      <c r="I124" s="39"/>
      <c r="J124" s="39"/>
    </row>
    <row r="125" spans="1:10" ht="15" hidden="1">
      <c r="A125" s="36"/>
      <c r="B125" s="526"/>
      <c r="C125" s="527"/>
      <c r="D125" s="527"/>
      <c r="E125" s="527"/>
      <c r="F125" s="527"/>
      <c r="G125" s="528"/>
      <c r="H125" s="39"/>
      <c r="I125" s="39"/>
      <c r="J125" s="39"/>
    </row>
    <row r="126" spans="1:10" ht="15">
      <c r="A126" s="38"/>
      <c r="B126" s="529" t="s">
        <v>302</v>
      </c>
      <c r="C126" s="530"/>
      <c r="D126" s="530"/>
      <c r="E126" s="530"/>
      <c r="F126" s="530"/>
      <c r="G126" s="531"/>
      <c r="H126" s="37"/>
      <c r="I126" s="37"/>
      <c r="J126" s="37"/>
    </row>
    <row r="128" spans="1:10" ht="15">
      <c r="A128" s="512" t="s">
        <v>354</v>
      </c>
      <c r="B128" s="512"/>
      <c r="C128" s="512"/>
      <c r="D128" s="512"/>
      <c r="E128" s="512"/>
      <c r="F128" s="512"/>
      <c r="G128" s="512"/>
      <c r="H128" s="512"/>
      <c r="I128" s="512"/>
      <c r="J128" s="512"/>
    </row>
    <row r="129" ht="15" hidden="1"/>
    <row r="130" spans="1:10" s="45" customFormat="1" ht="40.5" customHeight="1">
      <c r="A130" s="34" t="s">
        <v>291</v>
      </c>
      <c r="B130" s="513" t="s">
        <v>0</v>
      </c>
      <c r="C130" s="513"/>
      <c r="D130" s="513"/>
      <c r="E130" s="513"/>
      <c r="F130" s="513"/>
      <c r="G130" s="34" t="s">
        <v>355</v>
      </c>
      <c r="H130" s="34" t="s">
        <v>356</v>
      </c>
      <c r="I130" s="34" t="s">
        <v>357</v>
      </c>
      <c r="J130" s="34" t="s">
        <v>358</v>
      </c>
    </row>
    <row r="131" spans="1:10" s="45" customFormat="1" ht="15">
      <c r="A131" s="35">
        <v>1</v>
      </c>
      <c r="B131" s="514">
        <v>2</v>
      </c>
      <c r="C131" s="514"/>
      <c r="D131" s="514"/>
      <c r="E131" s="514"/>
      <c r="F131" s="514"/>
      <c r="G131" s="35">
        <v>3</v>
      </c>
      <c r="H131" s="35">
        <v>4</v>
      </c>
      <c r="I131" s="35">
        <v>5</v>
      </c>
      <c r="J131" s="35">
        <v>6</v>
      </c>
    </row>
    <row r="132" spans="1:10" ht="15">
      <c r="A132" s="36"/>
      <c r="B132" s="505"/>
      <c r="C132" s="506"/>
      <c r="D132" s="506"/>
      <c r="E132" s="506"/>
      <c r="F132" s="507"/>
      <c r="G132" s="37"/>
      <c r="H132" s="39"/>
      <c r="I132" s="42"/>
      <c r="J132" s="39"/>
    </row>
    <row r="133" spans="1:10" ht="15" hidden="1">
      <c r="A133" s="36"/>
      <c r="B133" s="505"/>
      <c r="C133" s="506"/>
      <c r="D133" s="506"/>
      <c r="E133" s="506"/>
      <c r="F133" s="507"/>
      <c r="G133" s="37"/>
      <c r="H133" s="39"/>
      <c r="I133" s="42"/>
      <c r="J133" s="39"/>
    </row>
    <row r="134" spans="1:10" ht="15">
      <c r="A134" s="38"/>
      <c r="B134" s="523" t="s">
        <v>302</v>
      </c>
      <c r="C134" s="524"/>
      <c r="D134" s="524"/>
      <c r="E134" s="524"/>
      <c r="F134" s="525"/>
      <c r="G134" s="35" t="s">
        <v>41</v>
      </c>
      <c r="H134" s="35" t="s">
        <v>41</v>
      </c>
      <c r="I134" s="35" t="s">
        <v>41</v>
      </c>
      <c r="J134" s="37"/>
    </row>
    <row r="136" spans="1:10" ht="15">
      <c r="A136" s="512" t="s">
        <v>359</v>
      </c>
      <c r="B136" s="512"/>
      <c r="C136" s="512"/>
      <c r="D136" s="512"/>
      <c r="E136" s="512"/>
      <c r="F136" s="512"/>
      <c r="G136" s="512"/>
      <c r="H136" s="512"/>
      <c r="I136" s="512"/>
      <c r="J136" s="512"/>
    </row>
    <row r="137" ht="15" hidden="1"/>
    <row r="138" spans="1:10" ht="36.75" customHeight="1">
      <c r="A138" s="34" t="s">
        <v>291</v>
      </c>
      <c r="B138" s="513" t="s">
        <v>0</v>
      </c>
      <c r="C138" s="513"/>
      <c r="D138" s="513"/>
      <c r="E138" s="513"/>
      <c r="F138" s="513"/>
      <c r="G138" s="513"/>
      <c r="H138" s="34" t="s">
        <v>360</v>
      </c>
      <c r="I138" s="34" t="s">
        <v>361</v>
      </c>
      <c r="J138" s="34" t="s">
        <v>362</v>
      </c>
    </row>
    <row r="139" spans="1:10" ht="15">
      <c r="A139" s="35">
        <v>1</v>
      </c>
      <c r="B139" s="514">
        <v>2</v>
      </c>
      <c r="C139" s="514"/>
      <c r="D139" s="514"/>
      <c r="E139" s="514"/>
      <c r="F139" s="514"/>
      <c r="G139" s="514"/>
      <c r="H139" s="35">
        <v>4</v>
      </c>
      <c r="I139" s="35">
        <v>5</v>
      </c>
      <c r="J139" s="35">
        <v>6</v>
      </c>
    </row>
    <row r="140" spans="1:10" ht="15">
      <c r="A140" s="36"/>
      <c r="B140" s="501"/>
      <c r="C140" s="501"/>
      <c r="D140" s="501"/>
      <c r="E140" s="501"/>
      <c r="F140" s="501"/>
      <c r="G140" s="501"/>
      <c r="H140" s="43"/>
      <c r="I140" s="43"/>
      <c r="J140" s="43"/>
    </row>
    <row r="141" spans="1:10" ht="15" hidden="1">
      <c r="A141" s="36"/>
      <c r="B141" s="501"/>
      <c r="C141" s="501"/>
      <c r="D141" s="501"/>
      <c r="E141" s="501"/>
      <c r="F141" s="501"/>
      <c r="G141" s="501"/>
      <c r="H141" s="43"/>
      <c r="I141" s="43"/>
      <c r="J141" s="43"/>
    </row>
    <row r="142" spans="1:10" ht="15">
      <c r="A142" s="38"/>
      <c r="B142" s="511" t="s">
        <v>302</v>
      </c>
      <c r="C142" s="511"/>
      <c r="D142" s="511"/>
      <c r="E142" s="511"/>
      <c r="F142" s="511"/>
      <c r="G142" s="511"/>
      <c r="H142" s="35" t="s">
        <v>41</v>
      </c>
      <c r="I142" s="35" t="s">
        <v>41</v>
      </c>
      <c r="J142" s="35" t="s">
        <v>41</v>
      </c>
    </row>
    <row r="144" spans="1:10" ht="15">
      <c r="A144" s="512" t="s">
        <v>363</v>
      </c>
      <c r="B144" s="512"/>
      <c r="C144" s="512"/>
      <c r="D144" s="512"/>
      <c r="E144" s="512"/>
      <c r="F144" s="512"/>
      <c r="G144" s="512"/>
      <c r="H144" s="512"/>
      <c r="I144" s="512"/>
      <c r="J144" s="512"/>
    </row>
    <row r="145" ht="15" hidden="1"/>
    <row r="146" spans="1:10" s="45" customFormat="1" ht="39" customHeight="1">
      <c r="A146" s="44" t="s">
        <v>291</v>
      </c>
      <c r="B146" s="517" t="s">
        <v>338</v>
      </c>
      <c r="C146" s="518"/>
      <c r="D146" s="518"/>
      <c r="E146" s="518"/>
      <c r="F146" s="518"/>
      <c r="G146" s="519"/>
      <c r="H146" s="44" t="s">
        <v>364</v>
      </c>
      <c r="I146" s="44" t="s">
        <v>365</v>
      </c>
      <c r="J146" s="34" t="s">
        <v>366</v>
      </c>
    </row>
    <row r="147" spans="1:10" s="45" customFormat="1" ht="15">
      <c r="A147" s="35">
        <v>1</v>
      </c>
      <c r="B147" s="520">
        <v>2</v>
      </c>
      <c r="C147" s="521"/>
      <c r="D147" s="521"/>
      <c r="E147" s="521"/>
      <c r="F147" s="521"/>
      <c r="G147" s="522"/>
      <c r="H147" s="35">
        <v>3</v>
      </c>
      <c r="I147" s="35">
        <v>4</v>
      </c>
      <c r="J147" s="35">
        <v>5</v>
      </c>
    </row>
    <row r="148" spans="1:10" ht="15">
      <c r="A148" s="38"/>
      <c r="B148" s="505"/>
      <c r="C148" s="506"/>
      <c r="D148" s="506"/>
      <c r="E148" s="506"/>
      <c r="F148" s="506"/>
      <c r="G148" s="507"/>
      <c r="H148" s="37"/>
      <c r="I148" s="37"/>
      <c r="J148" s="37"/>
    </row>
    <row r="149" spans="1:10" ht="15" hidden="1">
      <c r="A149" s="38"/>
      <c r="B149" s="505"/>
      <c r="C149" s="506"/>
      <c r="D149" s="506"/>
      <c r="E149" s="506"/>
      <c r="F149" s="506"/>
      <c r="G149" s="507"/>
      <c r="H149" s="37"/>
      <c r="I149" s="37"/>
      <c r="J149" s="37"/>
    </row>
    <row r="150" spans="1:10" ht="15">
      <c r="A150" s="38"/>
      <c r="B150" s="523" t="s">
        <v>302</v>
      </c>
      <c r="C150" s="524"/>
      <c r="D150" s="524"/>
      <c r="E150" s="524"/>
      <c r="F150" s="524"/>
      <c r="G150" s="525"/>
      <c r="H150" s="35" t="s">
        <v>41</v>
      </c>
      <c r="I150" s="35" t="s">
        <v>41</v>
      </c>
      <c r="J150" s="37"/>
    </row>
    <row r="152" spans="1:10" ht="15">
      <c r="A152" s="512" t="s">
        <v>367</v>
      </c>
      <c r="B152" s="512"/>
      <c r="C152" s="512"/>
      <c r="D152" s="512"/>
      <c r="E152" s="512"/>
      <c r="F152" s="512"/>
      <c r="G152" s="512"/>
      <c r="H152" s="512"/>
      <c r="I152" s="512"/>
      <c r="J152" s="512"/>
    </row>
    <row r="153" ht="15" hidden="1"/>
    <row r="154" spans="1:10" s="45" customFormat="1" ht="27" customHeight="1">
      <c r="A154" s="34" t="s">
        <v>291</v>
      </c>
      <c r="B154" s="513" t="s">
        <v>338</v>
      </c>
      <c r="C154" s="513"/>
      <c r="D154" s="513"/>
      <c r="E154" s="513"/>
      <c r="F154" s="513"/>
      <c r="G154" s="513"/>
      <c r="H154" s="513"/>
      <c r="I154" s="34" t="s">
        <v>368</v>
      </c>
      <c r="J154" s="34" t="s">
        <v>369</v>
      </c>
    </row>
    <row r="155" spans="1:10" s="45" customFormat="1" ht="15">
      <c r="A155" s="35">
        <v>1</v>
      </c>
      <c r="B155" s="514">
        <v>2</v>
      </c>
      <c r="C155" s="514"/>
      <c r="D155" s="514"/>
      <c r="E155" s="514"/>
      <c r="F155" s="514"/>
      <c r="G155" s="514"/>
      <c r="H155" s="514"/>
      <c r="I155" s="35">
        <v>3</v>
      </c>
      <c r="J155" s="35">
        <v>4</v>
      </c>
    </row>
    <row r="156" spans="1:10" ht="15">
      <c r="A156" s="40" t="s">
        <v>9</v>
      </c>
      <c r="B156" s="501" t="s">
        <v>637</v>
      </c>
      <c r="C156" s="501"/>
      <c r="D156" s="501"/>
      <c r="E156" s="501"/>
      <c r="F156" s="501"/>
      <c r="G156" s="501"/>
      <c r="H156" s="501"/>
      <c r="I156" s="37"/>
      <c r="J156" s="37">
        <f>'Пр.2 ПФХД стр.1_4'!EF146</f>
        <v>100000</v>
      </c>
    </row>
    <row r="157" spans="1:10" ht="15" hidden="1">
      <c r="A157" s="36"/>
      <c r="B157" s="501"/>
      <c r="C157" s="501"/>
      <c r="D157" s="501"/>
      <c r="E157" s="501"/>
      <c r="F157" s="501"/>
      <c r="G157" s="501"/>
      <c r="H157" s="501"/>
      <c r="I157" s="37"/>
      <c r="J157" s="37"/>
    </row>
    <row r="158" spans="1:10" ht="15">
      <c r="A158" s="38"/>
      <c r="B158" s="515" t="s">
        <v>302</v>
      </c>
      <c r="C158" s="515"/>
      <c r="D158" s="515"/>
      <c r="E158" s="515"/>
      <c r="F158" s="515"/>
      <c r="G158" s="515"/>
      <c r="H158" s="515"/>
      <c r="I158" s="35" t="s">
        <v>41</v>
      </c>
      <c r="J158" s="93">
        <f>J156</f>
        <v>100000</v>
      </c>
    </row>
    <row r="160" spans="1:10" ht="15" customHeight="1">
      <c r="A160" s="516" t="s">
        <v>374</v>
      </c>
      <c r="B160" s="516"/>
      <c r="C160" s="516"/>
      <c r="D160" s="516"/>
      <c r="E160" s="516"/>
      <c r="F160" s="516"/>
      <c r="G160" s="516"/>
      <c r="H160" s="516"/>
      <c r="I160" s="516"/>
      <c r="J160" s="516"/>
    </row>
    <row r="162" spans="1:10" s="45" customFormat="1" ht="25.5" customHeight="1">
      <c r="A162" s="34" t="s">
        <v>291</v>
      </c>
      <c r="B162" s="513" t="s">
        <v>338</v>
      </c>
      <c r="C162" s="513"/>
      <c r="D162" s="513"/>
      <c r="E162" s="513"/>
      <c r="F162" s="513"/>
      <c r="G162" s="513"/>
      <c r="H162" s="34" t="s">
        <v>360</v>
      </c>
      <c r="I162" s="34" t="s">
        <v>370</v>
      </c>
      <c r="J162" s="34" t="s">
        <v>371</v>
      </c>
    </row>
    <row r="163" spans="1:10" s="45" customFormat="1" ht="15">
      <c r="A163" s="35">
        <v>1</v>
      </c>
      <c r="B163" s="514">
        <v>2</v>
      </c>
      <c r="C163" s="514"/>
      <c r="D163" s="514"/>
      <c r="E163" s="514"/>
      <c r="F163" s="514"/>
      <c r="G163" s="514"/>
      <c r="H163" s="35">
        <v>3</v>
      </c>
      <c r="I163" s="35">
        <v>4</v>
      </c>
      <c r="J163" s="35">
        <v>5</v>
      </c>
    </row>
    <row r="164" spans="1:10" ht="15">
      <c r="A164" s="40" t="s">
        <v>9</v>
      </c>
      <c r="B164" s="566" t="s">
        <v>534</v>
      </c>
      <c r="C164" s="567"/>
      <c r="D164" s="567"/>
      <c r="E164" s="567"/>
      <c r="F164" s="567"/>
      <c r="G164" s="568"/>
      <c r="H164" s="37"/>
      <c r="I164" s="37"/>
      <c r="J164" s="37">
        <f>'Пр.2 ПФХД стр.1_4'!EF154</f>
        <v>900000</v>
      </c>
    </row>
    <row r="165" spans="1:10" ht="15">
      <c r="A165" s="40" t="s">
        <v>10</v>
      </c>
      <c r="B165" s="505" t="s">
        <v>535</v>
      </c>
      <c r="C165" s="506"/>
      <c r="D165" s="506"/>
      <c r="E165" s="506"/>
      <c r="F165" s="506"/>
      <c r="G165" s="507"/>
      <c r="H165" s="37"/>
      <c r="I165" s="37"/>
      <c r="J165" s="37">
        <f>'Пр.2 ПФХД стр.1_4'!EF170</f>
        <v>1569190</v>
      </c>
    </row>
    <row r="166" spans="1:10" ht="15" hidden="1">
      <c r="A166" s="40" t="s">
        <v>11</v>
      </c>
      <c r="B166" s="501"/>
      <c r="C166" s="501"/>
      <c r="D166" s="501"/>
      <c r="E166" s="501"/>
      <c r="F166" s="501"/>
      <c r="G166" s="501"/>
      <c r="H166" s="37"/>
      <c r="I166" s="37"/>
      <c r="J166" s="37"/>
    </row>
    <row r="167" spans="1:10" ht="15" hidden="1">
      <c r="A167" s="40" t="s">
        <v>12</v>
      </c>
      <c r="B167" s="501"/>
      <c r="C167" s="501"/>
      <c r="D167" s="501"/>
      <c r="E167" s="501"/>
      <c r="F167" s="501"/>
      <c r="G167" s="501"/>
      <c r="H167" s="37"/>
      <c r="I167" s="37"/>
      <c r="J167" s="37"/>
    </row>
    <row r="168" spans="1:10" ht="15" hidden="1">
      <c r="A168" s="40" t="s">
        <v>13</v>
      </c>
      <c r="B168" s="501"/>
      <c r="C168" s="501"/>
      <c r="D168" s="501"/>
      <c r="E168" s="501"/>
      <c r="F168" s="501"/>
      <c r="G168" s="501"/>
      <c r="H168" s="37"/>
      <c r="I168" s="37"/>
      <c r="J168" s="37"/>
    </row>
    <row r="169" spans="1:11" ht="15">
      <c r="A169" s="38"/>
      <c r="B169" s="511" t="s">
        <v>302</v>
      </c>
      <c r="C169" s="511"/>
      <c r="D169" s="511"/>
      <c r="E169" s="511"/>
      <c r="F169" s="511"/>
      <c r="G169" s="511"/>
      <c r="H169" s="37"/>
      <c r="I169" s="35" t="s">
        <v>41</v>
      </c>
      <c r="J169" s="93">
        <f>SUM(J164:J168)</f>
        <v>2469190</v>
      </c>
      <c r="K169" s="119"/>
    </row>
    <row r="172" ht="15">
      <c r="A172" s="23" t="s">
        <v>225</v>
      </c>
    </row>
    <row r="173" spans="1:8" ht="15">
      <c r="A173" s="23" t="s">
        <v>226</v>
      </c>
      <c r="D173" s="509" t="s">
        <v>584</v>
      </c>
      <c r="E173" s="509"/>
      <c r="F173" s="45" t="s">
        <v>372</v>
      </c>
      <c r="G173" s="509" t="s">
        <v>585</v>
      </c>
      <c r="H173" s="509"/>
    </row>
    <row r="174" spans="4:8" s="46" customFormat="1" ht="11.25">
      <c r="D174" s="508" t="s">
        <v>227</v>
      </c>
      <c r="E174" s="508"/>
      <c r="F174" s="46" t="s">
        <v>18</v>
      </c>
      <c r="G174" s="508" t="s">
        <v>19</v>
      </c>
      <c r="H174" s="508"/>
    </row>
    <row r="176" spans="1:8" ht="15">
      <c r="A176" s="23" t="s">
        <v>228</v>
      </c>
      <c r="D176" s="510" t="s">
        <v>586</v>
      </c>
      <c r="E176" s="510"/>
      <c r="F176" s="95" t="s">
        <v>587</v>
      </c>
      <c r="G176" s="510" t="s">
        <v>588</v>
      </c>
      <c r="H176" s="510"/>
    </row>
    <row r="177" spans="1:8" ht="15">
      <c r="A177" s="46"/>
      <c r="B177" s="46"/>
      <c r="C177" s="46"/>
      <c r="D177" s="508" t="s">
        <v>227</v>
      </c>
      <c r="E177" s="508"/>
      <c r="F177" s="46" t="s">
        <v>229</v>
      </c>
      <c r="G177" s="508" t="s">
        <v>230</v>
      </c>
      <c r="H177" s="508"/>
    </row>
    <row r="178" ht="15" hidden="1"/>
    <row r="179" ht="15">
      <c r="A179" s="23" t="s">
        <v>684</v>
      </c>
    </row>
  </sheetData>
  <sheetProtection/>
  <mergeCells count="139">
    <mergeCell ref="A29:J29"/>
    <mergeCell ref="A21:J21"/>
    <mergeCell ref="A19:B19"/>
    <mergeCell ref="B165:G165"/>
    <mergeCell ref="B27:F27"/>
    <mergeCell ref="B31:F31"/>
    <mergeCell ref="B32:F32"/>
    <mergeCell ref="B33:F33"/>
    <mergeCell ref="B34:F34"/>
    <mergeCell ref="B35:F35"/>
    <mergeCell ref="A1:J1"/>
    <mergeCell ref="A3:J3"/>
    <mergeCell ref="C5:J5"/>
    <mergeCell ref="D7:J7"/>
    <mergeCell ref="A9:J9"/>
    <mergeCell ref="A11:A13"/>
    <mergeCell ref="B11:B13"/>
    <mergeCell ref="C11:C13"/>
    <mergeCell ref="D11:G11"/>
    <mergeCell ref="H11:H13"/>
    <mergeCell ref="I11:I13"/>
    <mergeCell ref="J11:J13"/>
    <mergeCell ref="D12:D13"/>
    <mergeCell ref="E12:G12"/>
    <mergeCell ref="B166:G166"/>
    <mergeCell ref="B167:G167"/>
    <mergeCell ref="B23:F23"/>
    <mergeCell ref="B24:F24"/>
    <mergeCell ref="B25:F25"/>
    <mergeCell ref="B26:F26"/>
    <mergeCell ref="B39:H39"/>
    <mergeCell ref="B40:H40"/>
    <mergeCell ref="B41:H41"/>
    <mergeCell ref="A42:A43"/>
    <mergeCell ref="B42:H42"/>
    <mergeCell ref="A37:J37"/>
    <mergeCell ref="I42:I43"/>
    <mergeCell ref="J42:J43"/>
    <mergeCell ref="B43:H43"/>
    <mergeCell ref="B44:H44"/>
    <mergeCell ref="B45:H45"/>
    <mergeCell ref="B46:H46"/>
    <mergeCell ref="A47:A48"/>
    <mergeCell ref="B47:H47"/>
    <mergeCell ref="I47:I48"/>
    <mergeCell ref="J47:J48"/>
    <mergeCell ref="B48:H48"/>
    <mergeCell ref="B49:H49"/>
    <mergeCell ref="B50:H50"/>
    <mergeCell ref="B51:H51"/>
    <mergeCell ref="B52:H52"/>
    <mergeCell ref="B53:H53"/>
    <mergeCell ref="B54:H54"/>
    <mergeCell ref="A56:J56"/>
    <mergeCell ref="A58:J58"/>
    <mergeCell ref="C60:J60"/>
    <mergeCell ref="D62:J62"/>
    <mergeCell ref="B64:G64"/>
    <mergeCell ref="B65:G65"/>
    <mergeCell ref="B66:G66"/>
    <mergeCell ref="B67:G67"/>
    <mergeCell ref="B68:G68"/>
    <mergeCell ref="A70:J70"/>
    <mergeCell ref="C72:J72"/>
    <mergeCell ref="D74:J74"/>
    <mergeCell ref="B76:G76"/>
    <mergeCell ref="B77:G77"/>
    <mergeCell ref="B78:G78"/>
    <mergeCell ref="B79:G79"/>
    <mergeCell ref="B80:G80"/>
    <mergeCell ref="C84:J84"/>
    <mergeCell ref="D86:J86"/>
    <mergeCell ref="A82:J82"/>
    <mergeCell ref="B88:G88"/>
    <mergeCell ref="B89:G89"/>
    <mergeCell ref="B90:G90"/>
    <mergeCell ref="B91:G91"/>
    <mergeCell ref="B92:G92"/>
    <mergeCell ref="A94:J94"/>
    <mergeCell ref="C96:J96"/>
    <mergeCell ref="D98:J98"/>
    <mergeCell ref="B100:G100"/>
    <mergeCell ref="B101:G101"/>
    <mergeCell ref="B102:G102"/>
    <mergeCell ref="B103:G103"/>
    <mergeCell ref="B104:G104"/>
    <mergeCell ref="A106:J106"/>
    <mergeCell ref="C108:J108"/>
    <mergeCell ref="D110:J110"/>
    <mergeCell ref="A112:J112"/>
    <mergeCell ref="B114:F114"/>
    <mergeCell ref="B115:F115"/>
    <mergeCell ref="B116:F116"/>
    <mergeCell ref="B117:F117"/>
    <mergeCell ref="B118:F118"/>
    <mergeCell ref="A120:J120"/>
    <mergeCell ref="B122:G122"/>
    <mergeCell ref="B123:G123"/>
    <mergeCell ref="B124:G124"/>
    <mergeCell ref="B125:G125"/>
    <mergeCell ref="B126:G126"/>
    <mergeCell ref="A128:J128"/>
    <mergeCell ref="B130:F130"/>
    <mergeCell ref="B131:F131"/>
    <mergeCell ref="B132:F132"/>
    <mergeCell ref="B133:F133"/>
    <mergeCell ref="B134:F134"/>
    <mergeCell ref="A136:J136"/>
    <mergeCell ref="B138:G138"/>
    <mergeCell ref="B139:G139"/>
    <mergeCell ref="B140:G140"/>
    <mergeCell ref="B141:G141"/>
    <mergeCell ref="B142:G142"/>
    <mergeCell ref="A144:J144"/>
    <mergeCell ref="B146:G146"/>
    <mergeCell ref="B147:G147"/>
    <mergeCell ref="B148:G148"/>
    <mergeCell ref="B149:G149"/>
    <mergeCell ref="B150:G150"/>
    <mergeCell ref="A152:J152"/>
    <mergeCell ref="B154:H154"/>
    <mergeCell ref="B155:H155"/>
    <mergeCell ref="B156:H156"/>
    <mergeCell ref="B157:H157"/>
    <mergeCell ref="B158:H158"/>
    <mergeCell ref="A160:J160"/>
    <mergeCell ref="B162:G162"/>
    <mergeCell ref="D177:E177"/>
    <mergeCell ref="G177:H177"/>
    <mergeCell ref="D173:E173"/>
    <mergeCell ref="G173:H173"/>
    <mergeCell ref="D174:E174"/>
    <mergeCell ref="G174:H174"/>
    <mergeCell ref="D176:E176"/>
    <mergeCell ref="G176:H176"/>
    <mergeCell ref="B163:G163"/>
    <mergeCell ref="B164:G164"/>
    <mergeCell ref="B168:G168"/>
    <mergeCell ref="B169:G169"/>
  </mergeCells>
  <printOptions horizontalCentered="1"/>
  <pageMargins left="0.7086614173228347" right="0.5118110236220472" top="0.7480314960629921" bottom="0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2"/>
  <sheetViews>
    <sheetView view="pageBreakPreview" zoomScale="70" zoomScaleNormal="70" zoomScaleSheetLayoutView="70" zoomScalePageLayoutView="0" workbookViewId="0" topLeftCell="A135">
      <selection activeCell="D176" sqref="D176:E176"/>
    </sheetView>
  </sheetViews>
  <sheetFormatPr defaultColWidth="0.875" defaultRowHeight="12.75"/>
  <cols>
    <col min="1" max="1" width="8.00390625" style="23" customWidth="1"/>
    <col min="2" max="2" width="16.00390625" style="23" customWidth="1"/>
    <col min="3" max="3" width="16.75390625" style="23" customWidth="1"/>
    <col min="4" max="4" width="16.625" style="23" customWidth="1"/>
    <col min="5" max="5" width="17.625" style="23" customWidth="1"/>
    <col min="6" max="6" width="17.875" style="23" customWidth="1"/>
    <col min="7" max="7" width="16.125" style="23" customWidth="1"/>
    <col min="8" max="8" width="18.125" style="23" customWidth="1"/>
    <col min="9" max="9" width="14.875" style="23" customWidth="1"/>
    <col min="10" max="10" width="25.625" style="23" customWidth="1"/>
    <col min="11" max="11" width="4.75390625" style="23" customWidth="1"/>
    <col min="12" max="12" width="13.375" style="23" bestFit="1" customWidth="1"/>
    <col min="13" max="16384" width="0.875" style="23" customWidth="1"/>
  </cols>
  <sheetData>
    <row r="1" spans="1:10" s="48" customFormat="1" ht="15">
      <c r="A1" s="564" t="s">
        <v>373</v>
      </c>
      <c r="B1" s="564"/>
      <c r="C1" s="564"/>
      <c r="D1" s="564"/>
      <c r="E1" s="564"/>
      <c r="F1" s="564"/>
      <c r="G1" s="564"/>
      <c r="H1" s="564"/>
      <c r="I1" s="564"/>
      <c r="J1" s="564"/>
    </row>
    <row r="3" spans="1:10" ht="15">
      <c r="A3" s="512" t="s">
        <v>287</v>
      </c>
      <c r="B3" s="512"/>
      <c r="C3" s="512"/>
      <c r="D3" s="512"/>
      <c r="E3" s="512"/>
      <c r="F3" s="512"/>
      <c r="G3" s="512"/>
      <c r="H3" s="512"/>
      <c r="I3" s="512"/>
      <c r="J3" s="512"/>
    </row>
    <row r="4" ht="15" hidden="1"/>
    <row r="5" spans="1:10" s="24" customFormat="1" ht="12.75" customHeight="1">
      <c r="A5" s="24" t="s">
        <v>288</v>
      </c>
      <c r="C5" s="565" t="s">
        <v>648</v>
      </c>
      <c r="D5" s="565"/>
      <c r="E5" s="565"/>
      <c r="F5" s="565"/>
      <c r="G5" s="565"/>
      <c r="H5" s="565"/>
      <c r="I5" s="565"/>
      <c r="J5" s="565"/>
    </row>
    <row r="6" spans="3:10" s="24" customFormat="1" ht="14.25">
      <c r="C6" s="25"/>
      <c r="D6" s="25"/>
      <c r="E6" s="26"/>
      <c r="F6" s="26"/>
      <c r="G6" s="26"/>
      <c r="H6" s="26"/>
      <c r="I6" s="26"/>
      <c r="J6" s="26"/>
    </row>
    <row r="7" spans="1:10" s="24" customFormat="1" ht="13.5" customHeight="1">
      <c r="A7" s="27" t="s">
        <v>289</v>
      </c>
      <c r="B7" s="27"/>
      <c r="C7" s="27"/>
      <c r="D7" s="532" t="s">
        <v>666</v>
      </c>
      <c r="E7" s="532"/>
      <c r="F7" s="532"/>
      <c r="G7" s="532"/>
      <c r="H7" s="532"/>
      <c r="I7" s="532"/>
      <c r="J7" s="532"/>
    </row>
    <row r="8" ht="7.5" customHeight="1"/>
    <row r="9" spans="1:10" ht="15">
      <c r="A9" s="512" t="s">
        <v>290</v>
      </c>
      <c r="B9" s="512"/>
      <c r="C9" s="512"/>
      <c r="D9" s="512"/>
      <c r="E9" s="512"/>
      <c r="F9" s="512"/>
      <c r="G9" s="512"/>
      <c r="H9" s="512"/>
      <c r="I9" s="512"/>
      <c r="J9" s="512"/>
    </row>
    <row r="10" ht="15" hidden="1"/>
    <row r="11" spans="1:10" s="98" customFormat="1" ht="12">
      <c r="A11" s="556" t="s">
        <v>291</v>
      </c>
      <c r="B11" s="556" t="s">
        <v>292</v>
      </c>
      <c r="C11" s="556" t="s">
        <v>293</v>
      </c>
      <c r="D11" s="553" t="s">
        <v>294</v>
      </c>
      <c r="E11" s="554"/>
      <c r="F11" s="554"/>
      <c r="G11" s="554"/>
      <c r="H11" s="556" t="s">
        <v>295</v>
      </c>
      <c r="I11" s="556" t="s">
        <v>296</v>
      </c>
      <c r="J11" s="559" t="s">
        <v>297</v>
      </c>
    </row>
    <row r="12" spans="1:10" s="98" customFormat="1" ht="12">
      <c r="A12" s="557"/>
      <c r="B12" s="557"/>
      <c r="C12" s="557"/>
      <c r="D12" s="556" t="s">
        <v>298</v>
      </c>
      <c r="E12" s="553" t="s">
        <v>47</v>
      </c>
      <c r="F12" s="554"/>
      <c r="G12" s="554"/>
      <c r="H12" s="557"/>
      <c r="I12" s="557"/>
      <c r="J12" s="560"/>
    </row>
    <row r="13" spans="1:10" s="98" customFormat="1" ht="38.25" customHeight="1">
      <c r="A13" s="558"/>
      <c r="B13" s="558"/>
      <c r="C13" s="558"/>
      <c r="D13" s="558"/>
      <c r="E13" s="97" t="s">
        <v>299</v>
      </c>
      <c r="F13" s="97" t="s">
        <v>300</v>
      </c>
      <c r="G13" s="97" t="s">
        <v>301</v>
      </c>
      <c r="H13" s="558"/>
      <c r="I13" s="558"/>
      <c r="J13" s="561"/>
    </row>
    <row r="14" spans="1:10" s="45" customFormat="1" ht="1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</row>
    <row r="15" spans="1:10" ht="15">
      <c r="A15" s="36"/>
      <c r="B15" s="526"/>
      <c r="C15" s="527"/>
      <c r="D15" s="527"/>
      <c r="E15" s="527"/>
      <c r="F15" s="528"/>
      <c r="G15" s="37"/>
      <c r="H15" s="37"/>
      <c r="I15" s="37"/>
      <c r="J15" s="37"/>
    </row>
    <row r="16" spans="1:10" ht="60">
      <c r="A16" s="30" t="s">
        <v>9</v>
      </c>
      <c r="B16" s="31" t="s">
        <v>652</v>
      </c>
      <c r="C16" s="31" t="s">
        <v>653</v>
      </c>
      <c r="D16" s="32"/>
      <c r="E16" s="32"/>
      <c r="F16" s="32"/>
      <c r="G16" s="32"/>
      <c r="H16" s="33"/>
      <c r="I16" s="32"/>
      <c r="J16" s="32">
        <v>1597540</v>
      </c>
    </row>
    <row r="17" spans="1:10" ht="15">
      <c r="A17" s="30"/>
      <c r="B17" s="31"/>
      <c r="C17" s="32"/>
      <c r="D17" s="32"/>
      <c r="E17" s="32"/>
      <c r="F17" s="32"/>
      <c r="G17" s="32"/>
      <c r="H17" s="33"/>
      <c r="I17" s="32"/>
      <c r="J17" s="32"/>
    </row>
    <row r="18" spans="1:10" ht="30" customHeight="1">
      <c r="A18" s="562" t="s">
        <v>302</v>
      </c>
      <c r="B18" s="563"/>
      <c r="C18" s="29" t="s">
        <v>41</v>
      </c>
      <c r="D18" s="32"/>
      <c r="E18" s="29" t="s">
        <v>41</v>
      </c>
      <c r="F18" s="29" t="s">
        <v>41</v>
      </c>
      <c r="G18" s="29" t="s">
        <v>41</v>
      </c>
      <c r="H18" s="29" t="s">
        <v>41</v>
      </c>
      <c r="I18" s="29" t="s">
        <v>41</v>
      </c>
      <c r="J18" s="92">
        <f>J16</f>
        <v>1597540</v>
      </c>
    </row>
    <row r="20" spans="1:10" ht="14.25" customHeight="1">
      <c r="A20" s="512" t="s">
        <v>303</v>
      </c>
      <c r="B20" s="512"/>
      <c r="C20" s="512"/>
      <c r="D20" s="512"/>
      <c r="E20" s="512"/>
      <c r="F20" s="512"/>
      <c r="G20" s="512"/>
      <c r="H20" s="512"/>
      <c r="I20" s="512"/>
      <c r="J20" s="512"/>
    </row>
    <row r="21" ht="15" hidden="1"/>
    <row r="22" spans="1:10" s="81" customFormat="1" ht="51" customHeight="1">
      <c r="A22" s="97" t="s">
        <v>291</v>
      </c>
      <c r="B22" s="553" t="s">
        <v>304</v>
      </c>
      <c r="C22" s="554"/>
      <c r="D22" s="554"/>
      <c r="E22" s="554"/>
      <c r="F22" s="555"/>
      <c r="G22" s="97" t="s">
        <v>305</v>
      </c>
      <c r="H22" s="97" t="s">
        <v>306</v>
      </c>
      <c r="I22" s="97" t="s">
        <v>307</v>
      </c>
      <c r="J22" s="97" t="s">
        <v>308</v>
      </c>
    </row>
    <row r="23" spans="1:10" s="45" customFormat="1" ht="15">
      <c r="A23" s="35">
        <v>1</v>
      </c>
      <c r="B23" s="520">
        <v>2</v>
      </c>
      <c r="C23" s="521"/>
      <c r="D23" s="521"/>
      <c r="E23" s="521"/>
      <c r="F23" s="522"/>
      <c r="G23" s="35">
        <v>3</v>
      </c>
      <c r="H23" s="35">
        <v>4</v>
      </c>
      <c r="I23" s="35">
        <v>5</v>
      </c>
      <c r="J23" s="35">
        <v>6</v>
      </c>
    </row>
    <row r="24" spans="1:10" ht="15">
      <c r="A24" s="36"/>
      <c r="B24" s="526"/>
      <c r="C24" s="527"/>
      <c r="D24" s="527"/>
      <c r="E24" s="527"/>
      <c r="F24" s="528"/>
      <c r="G24" s="37"/>
      <c r="H24" s="37"/>
      <c r="I24" s="37"/>
      <c r="J24" s="37"/>
    </row>
    <row r="25" spans="1:10" ht="15" hidden="1">
      <c r="A25" s="36"/>
      <c r="B25" s="526"/>
      <c r="C25" s="527"/>
      <c r="D25" s="527"/>
      <c r="E25" s="527"/>
      <c r="F25" s="528"/>
      <c r="G25" s="37"/>
      <c r="H25" s="37"/>
      <c r="I25" s="37"/>
      <c r="J25" s="37"/>
    </row>
    <row r="26" spans="1:10" ht="15">
      <c r="A26" s="38"/>
      <c r="B26" s="523" t="s">
        <v>302</v>
      </c>
      <c r="C26" s="524"/>
      <c r="D26" s="524"/>
      <c r="E26" s="524"/>
      <c r="F26" s="525"/>
      <c r="G26" s="35" t="s">
        <v>41</v>
      </c>
      <c r="H26" s="35" t="s">
        <v>41</v>
      </c>
      <c r="I26" s="35" t="s">
        <v>41</v>
      </c>
      <c r="J26" s="37"/>
    </row>
    <row r="28" spans="1:10" ht="15">
      <c r="A28" s="512" t="s">
        <v>309</v>
      </c>
      <c r="B28" s="512"/>
      <c r="C28" s="512"/>
      <c r="D28" s="512"/>
      <c r="E28" s="512"/>
      <c r="F28" s="512"/>
      <c r="G28" s="512"/>
      <c r="H28" s="512"/>
      <c r="I28" s="512"/>
      <c r="J28" s="512"/>
    </row>
    <row r="29" ht="15" hidden="1"/>
    <row r="30" spans="1:10" s="81" customFormat="1" ht="40.5" customHeight="1">
      <c r="A30" s="97" t="s">
        <v>291</v>
      </c>
      <c r="B30" s="547" t="s">
        <v>304</v>
      </c>
      <c r="C30" s="547"/>
      <c r="D30" s="547"/>
      <c r="E30" s="547"/>
      <c r="F30" s="547"/>
      <c r="G30" s="97" t="s">
        <v>310</v>
      </c>
      <c r="H30" s="97" t="s">
        <v>311</v>
      </c>
      <c r="I30" s="97" t="s">
        <v>539</v>
      </c>
      <c r="J30" s="97" t="s">
        <v>308</v>
      </c>
    </row>
    <row r="31" spans="1:10" s="45" customFormat="1" ht="15">
      <c r="A31" s="35">
        <v>1</v>
      </c>
      <c r="B31" s="520">
        <v>2</v>
      </c>
      <c r="C31" s="521"/>
      <c r="D31" s="521"/>
      <c r="E31" s="521"/>
      <c r="F31" s="522"/>
      <c r="G31" s="35">
        <v>3</v>
      </c>
      <c r="H31" s="35">
        <v>4</v>
      </c>
      <c r="I31" s="35">
        <v>5</v>
      </c>
      <c r="J31" s="35">
        <v>6</v>
      </c>
    </row>
    <row r="32" spans="1:10" ht="15">
      <c r="A32" s="36"/>
      <c r="B32" s="505"/>
      <c r="C32" s="506"/>
      <c r="D32" s="506"/>
      <c r="E32" s="506"/>
      <c r="F32" s="507"/>
      <c r="G32" s="39"/>
      <c r="H32" s="39"/>
      <c r="I32" s="39"/>
      <c r="J32" s="39"/>
    </row>
    <row r="33" spans="1:10" ht="15" hidden="1">
      <c r="A33" s="36"/>
      <c r="B33" s="505"/>
      <c r="C33" s="506"/>
      <c r="D33" s="506"/>
      <c r="E33" s="506"/>
      <c r="F33" s="507"/>
      <c r="G33" s="39"/>
      <c r="H33" s="39"/>
      <c r="I33" s="39"/>
      <c r="J33" s="39"/>
    </row>
    <row r="34" spans="1:10" ht="15">
      <c r="A34" s="38"/>
      <c r="B34" s="523" t="s">
        <v>302</v>
      </c>
      <c r="C34" s="524"/>
      <c r="D34" s="524"/>
      <c r="E34" s="524"/>
      <c r="F34" s="525"/>
      <c r="G34" s="35" t="s">
        <v>41</v>
      </c>
      <c r="H34" s="35" t="s">
        <v>41</v>
      </c>
      <c r="I34" s="35" t="s">
        <v>41</v>
      </c>
      <c r="J34" s="37"/>
    </row>
    <row r="36" spans="1:10" ht="31.5" customHeight="1">
      <c r="A36" s="516" t="s">
        <v>313</v>
      </c>
      <c r="B36" s="516"/>
      <c r="C36" s="516"/>
      <c r="D36" s="516"/>
      <c r="E36" s="516"/>
      <c r="F36" s="516"/>
      <c r="G36" s="516"/>
      <c r="H36" s="516"/>
      <c r="I36" s="516"/>
      <c r="J36" s="516"/>
    </row>
    <row r="37" ht="15" hidden="1"/>
    <row r="38" spans="1:10" s="81" customFormat="1" ht="49.5" customHeight="1">
      <c r="A38" s="97" t="s">
        <v>291</v>
      </c>
      <c r="B38" s="547" t="s">
        <v>314</v>
      </c>
      <c r="C38" s="547"/>
      <c r="D38" s="547"/>
      <c r="E38" s="547"/>
      <c r="F38" s="547"/>
      <c r="G38" s="547"/>
      <c r="H38" s="547"/>
      <c r="I38" s="97" t="s">
        <v>315</v>
      </c>
      <c r="J38" s="97" t="s">
        <v>316</v>
      </c>
    </row>
    <row r="39" spans="1:10" s="45" customFormat="1" ht="15">
      <c r="A39" s="35">
        <v>1</v>
      </c>
      <c r="B39" s="520">
        <v>2</v>
      </c>
      <c r="C39" s="521"/>
      <c r="D39" s="521"/>
      <c r="E39" s="521"/>
      <c r="F39" s="521"/>
      <c r="G39" s="521"/>
      <c r="H39" s="522"/>
      <c r="I39" s="35">
        <v>3</v>
      </c>
      <c r="J39" s="35">
        <v>4</v>
      </c>
    </row>
    <row r="40" spans="1:10" ht="15" customHeight="1">
      <c r="A40" s="40" t="s">
        <v>9</v>
      </c>
      <c r="B40" s="505" t="s">
        <v>317</v>
      </c>
      <c r="C40" s="506"/>
      <c r="D40" s="506"/>
      <c r="E40" s="506"/>
      <c r="F40" s="506"/>
      <c r="G40" s="506"/>
      <c r="H40" s="507"/>
      <c r="I40" s="35" t="s">
        <v>41</v>
      </c>
      <c r="J40" s="39">
        <f>J41</f>
        <v>351461.72</v>
      </c>
    </row>
    <row r="41" spans="1:10" ht="15">
      <c r="A41" s="540" t="s">
        <v>179</v>
      </c>
      <c r="B41" s="542" t="s">
        <v>47</v>
      </c>
      <c r="C41" s="543"/>
      <c r="D41" s="543"/>
      <c r="E41" s="543"/>
      <c r="F41" s="543"/>
      <c r="G41" s="543"/>
      <c r="H41" s="544"/>
      <c r="I41" s="551">
        <v>1597540</v>
      </c>
      <c r="J41" s="535">
        <f>351458.8+2.92</f>
        <v>351461.72</v>
      </c>
    </row>
    <row r="42" spans="1:10" ht="15">
      <c r="A42" s="541"/>
      <c r="B42" s="537" t="s">
        <v>318</v>
      </c>
      <c r="C42" s="538"/>
      <c r="D42" s="538"/>
      <c r="E42" s="538"/>
      <c r="F42" s="538"/>
      <c r="G42" s="538"/>
      <c r="H42" s="539"/>
      <c r="I42" s="552"/>
      <c r="J42" s="536"/>
    </row>
    <row r="43" spans="1:10" ht="15">
      <c r="A43" s="40" t="s">
        <v>181</v>
      </c>
      <c r="B43" s="505" t="s">
        <v>319</v>
      </c>
      <c r="C43" s="506"/>
      <c r="D43" s="506"/>
      <c r="E43" s="506"/>
      <c r="F43" s="506"/>
      <c r="G43" s="506"/>
      <c r="H43" s="507"/>
      <c r="I43" s="37"/>
      <c r="J43" s="39"/>
    </row>
    <row r="44" spans="1:10" ht="15" customHeight="1">
      <c r="A44" s="40" t="s">
        <v>183</v>
      </c>
      <c r="B44" s="505" t="s">
        <v>320</v>
      </c>
      <c r="C44" s="506"/>
      <c r="D44" s="506"/>
      <c r="E44" s="506"/>
      <c r="F44" s="506"/>
      <c r="G44" s="506"/>
      <c r="H44" s="507"/>
      <c r="I44" s="37"/>
      <c r="J44" s="39"/>
    </row>
    <row r="45" spans="1:10" ht="15" customHeight="1">
      <c r="A45" s="40" t="s">
        <v>10</v>
      </c>
      <c r="B45" s="505" t="s">
        <v>321</v>
      </c>
      <c r="C45" s="506"/>
      <c r="D45" s="506"/>
      <c r="E45" s="506"/>
      <c r="F45" s="506"/>
      <c r="G45" s="506"/>
      <c r="H45" s="507"/>
      <c r="I45" s="35" t="s">
        <v>41</v>
      </c>
      <c r="J45" s="39"/>
    </row>
    <row r="46" spans="1:10" ht="15">
      <c r="A46" s="540" t="s">
        <v>322</v>
      </c>
      <c r="B46" s="542" t="s">
        <v>47</v>
      </c>
      <c r="C46" s="543"/>
      <c r="D46" s="543"/>
      <c r="E46" s="543"/>
      <c r="F46" s="543"/>
      <c r="G46" s="543"/>
      <c r="H46" s="544"/>
      <c r="I46" s="545">
        <v>1597540</v>
      </c>
      <c r="J46" s="535">
        <v>46328.66</v>
      </c>
    </row>
    <row r="47" spans="1:10" ht="15" customHeight="1">
      <c r="A47" s="541"/>
      <c r="B47" s="537" t="s">
        <v>323</v>
      </c>
      <c r="C47" s="538"/>
      <c r="D47" s="538"/>
      <c r="E47" s="538"/>
      <c r="F47" s="538"/>
      <c r="G47" s="538"/>
      <c r="H47" s="539"/>
      <c r="I47" s="546"/>
      <c r="J47" s="536"/>
    </row>
    <row r="48" spans="1:10" ht="15" customHeight="1">
      <c r="A48" s="40" t="s">
        <v>324</v>
      </c>
      <c r="B48" s="505" t="s">
        <v>325</v>
      </c>
      <c r="C48" s="506"/>
      <c r="D48" s="506"/>
      <c r="E48" s="506"/>
      <c r="F48" s="506"/>
      <c r="G48" s="506"/>
      <c r="H48" s="507"/>
      <c r="I48" s="37"/>
      <c r="J48" s="39"/>
    </row>
    <row r="49" spans="1:10" ht="15" customHeight="1">
      <c r="A49" s="40" t="s">
        <v>326</v>
      </c>
      <c r="B49" s="505" t="s">
        <v>327</v>
      </c>
      <c r="C49" s="506"/>
      <c r="D49" s="506"/>
      <c r="E49" s="506"/>
      <c r="F49" s="506"/>
      <c r="G49" s="506"/>
      <c r="H49" s="507"/>
      <c r="I49" s="37">
        <v>1597540</v>
      </c>
      <c r="J49" s="39">
        <v>3195.08</v>
      </c>
    </row>
    <row r="50" spans="1:10" ht="15" customHeight="1">
      <c r="A50" s="40" t="s">
        <v>328</v>
      </c>
      <c r="B50" s="505" t="s">
        <v>329</v>
      </c>
      <c r="C50" s="506"/>
      <c r="D50" s="506"/>
      <c r="E50" s="506"/>
      <c r="F50" s="506"/>
      <c r="G50" s="506"/>
      <c r="H50" s="507"/>
      <c r="I50" s="37"/>
      <c r="J50" s="39"/>
    </row>
    <row r="51" spans="1:10" ht="15" customHeight="1">
      <c r="A51" s="40" t="s">
        <v>330</v>
      </c>
      <c r="B51" s="505" t="s">
        <v>329</v>
      </c>
      <c r="C51" s="506"/>
      <c r="D51" s="506"/>
      <c r="E51" s="506"/>
      <c r="F51" s="506"/>
      <c r="G51" s="506"/>
      <c r="H51" s="507"/>
      <c r="I51" s="37"/>
      <c r="J51" s="39"/>
    </row>
    <row r="52" spans="1:10" ht="15" customHeight="1">
      <c r="A52" s="40" t="s">
        <v>11</v>
      </c>
      <c r="B52" s="505" t="s">
        <v>331</v>
      </c>
      <c r="C52" s="506"/>
      <c r="D52" s="506"/>
      <c r="E52" s="506"/>
      <c r="F52" s="506"/>
      <c r="G52" s="506"/>
      <c r="H52" s="507"/>
      <c r="I52" s="37">
        <v>1597540</v>
      </c>
      <c r="J52" s="39">
        <v>81474.54</v>
      </c>
    </row>
    <row r="53" spans="1:10" ht="15">
      <c r="A53" s="40"/>
      <c r="B53" s="523" t="s">
        <v>302</v>
      </c>
      <c r="C53" s="524"/>
      <c r="D53" s="524"/>
      <c r="E53" s="524"/>
      <c r="F53" s="524"/>
      <c r="G53" s="524"/>
      <c r="H53" s="525"/>
      <c r="I53" s="35" t="s">
        <v>41</v>
      </c>
      <c r="J53" s="93">
        <f>J40+J46+J49+J52</f>
        <v>482460</v>
      </c>
    </row>
    <row r="54" ht="15" hidden="1"/>
    <row r="55" spans="1:10" ht="26.25" customHeight="1">
      <c r="A55" s="572" t="s">
        <v>332</v>
      </c>
      <c r="B55" s="572"/>
      <c r="C55" s="572"/>
      <c r="D55" s="572"/>
      <c r="E55" s="572"/>
      <c r="F55" s="572"/>
      <c r="G55" s="572"/>
      <c r="H55" s="572"/>
      <c r="I55" s="572"/>
      <c r="J55" s="572"/>
    </row>
    <row r="57" spans="1:10" ht="15">
      <c r="A57" s="512" t="s">
        <v>333</v>
      </c>
      <c r="B57" s="512"/>
      <c r="C57" s="512"/>
      <c r="D57" s="512"/>
      <c r="E57" s="512"/>
      <c r="F57" s="512"/>
      <c r="G57" s="512"/>
      <c r="H57" s="512"/>
      <c r="I57" s="512"/>
      <c r="J57" s="512"/>
    </row>
    <row r="58" ht="15" hidden="1"/>
    <row r="59" spans="1:10" ht="15">
      <c r="A59" s="24" t="s">
        <v>288</v>
      </c>
      <c r="B59" s="24"/>
      <c r="C59" s="533"/>
      <c r="D59" s="533"/>
      <c r="E59" s="533"/>
      <c r="F59" s="533"/>
      <c r="G59" s="533"/>
      <c r="H59" s="533"/>
      <c r="I59" s="533"/>
      <c r="J59" s="533"/>
    </row>
    <row r="60" spans="1:10" ht="1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5">
      <c r="A61" s="27" t="s">
        <v>289</v>
      </c>
      <c r="B61" s="27"/>
      <c r="C61" s="27"/>
      <c r="D61" s="533"/>
      <c r="E61" s="533"/>
      <c r="F61" s="533"/>
      <c r="G61" s="533"/>
      <c r="H61" s="533"/>
      <c r="I61" s="533"/>
      <c r="J61" s="533"/>
    </row>
    <row r="62" ht="15" hidden="1"/>
    <row r="63" spans="1:10" s="45" customFormat="1" ht="28.5" customHeight="1">
      <c r="A63" s="34" t="s">
        <v>291</v>
      </c>
      <c r="B63" s="513" t="s">
        <v>0</v>
      </c>
      <c r="C63" s="513"/>
      <c r="D63" s="513"/>
      <c r="E63" s="513"/>
      <c r="F63" s="513"/>
      <c r="G63" s="513"/>
      <c r="H63" s="34" t="s">
        <v>334</v>
      </c>
      <c r="I63" s="34" t="s">
        <v>335</v>
      </c>
      <c r="J63" s="34" t="s">
        <v>336</v>
      </c>
    </row>
    <row r="64" spans="1:10" s="45" customFormat="1" ht="15">
      <c r="A64" s="35">
        <v>1</v>
      </c>
      <c r="B64" s="514">
        <v>2</v>
      </c>
      <c r="C64" s="514"/>
      <c r="D64" s="514"/>
      <c r="E64" s="514"/>
      <c r="F64" s="514"/>
      <c r="G64" s="514"/>
      <c r="H64" s="35">
        <v>3</v>
      </c>
      <c r="I64" s="35">
        <v>4</v>
      </c>
      <c r="J64" s="35">
        <v>5</v>
      </c>
    </row>
    <row r="65" spans="1:10" ht="15">
      <c r="A65" s="36"/>
      <c r="B65" s="501"/>
      <c r="C65" s="501"/>
      <c r="D65" s="501"/>
      <c r="E65" s="501"/>
      <c r="F65" s="501"/>
      <c r="G65" s="501"/>
      <c r="H65" s="39"/>
      <c r="I65" s="39"/>
      <c r="J65" s="39"/>
    </row>
    <row r="66" spans="1:10" ht="15" hidden="1">
      <c r="A66" s="36"/>
      <c r="B66" s="501"/>
      <c r="C66" s="501"/>
      <c r="D66" s="501"/>
      <c r="E66" s="501"/>
      <c r="F66" s="501"/>
      <c r="G66" s="501"/>
      <c r="H66" s="39"/>
      <c r="I66" s="39"/>
      <c r="J66" s="39"/>
    </row>
    <row r="67" spans="1:10" ht="15">
      <c r="A67" s="38"/>
      <c r="B67" s="511" t="s">
        <v>302</v>
      </c>
      <c r="C67" s="511"/>
      <c r="D67" s="511"/>
      <c r="E67" s="511"/>
      <c r="F67" s="511"/>
      <c r="G67" s="511"/>
      <c r="H67" s="35" t="s">
        <v>41</v>
      </c>
      <c r="I67" s="35" t="s">
        <v>41</v>
      </c>
      <c r="J67" s="37"/>
    </row>
    <row r="68" spans="1:10" ht="1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0" ht="18.75" customHeight="1">
      <c r="A69" s="512" t="s">
        <v>337</v>
      </c>
      <c r="B69" s="512"/>
      <c r="C69" s="512"/>
      <c r="D69" s="512"/>
      <c r="E69" s="512"/>
      <c r="F69" s="512"/>
      <c r="G69" s="512"/>
      <c r="H69" s="512"/>
      <c r="I69" s="512"/>
      <c r="J69" s="512"/>
    </row>
    <row r="70" ht="15" hidden="1"/>
    <row r="71" spans="1:10" ht="15">
      <c r="A71" s="24" t="s">
        <v>288</v>
      </c>
      <c r="B71" s="24"/>
      <c r="C71" s="532">
        <v>851</v>
      </c>
      <c r="D71" s="532"/>
      <c r="E71" s="532"/>
      <c r="F71" s="532"/>
      <c r="G71" s="532"/>
      <c r="H71" s="532"/>
      <c r="I71" s="532"/>
      <c r="J71" s="532"/>
    </row>
    <row r="72" spans="1:10" ht="1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5">
      <c r="A73" s="27" t="s">
        <v>289</v>
      </c>
      <c r="B73" s="27"/>
      <c r="C73" s="27"/>
      <c r="D73" s="532" t="s">
        <v>666</v>
      </c>
      <c r="E73" s="532"/>
      <c r="F73" s="532"/>
      <c r="G73" s="532"/>
      <c r="H73" s="532"/>
      <c r="I73" s="532"/>
      <c r="J73" s="532"/>
    </row>
    <row r="74" ht="15" hidden="1"/>
    <row r="75" spans="1:10" ht="52.5" customHeight="1">
      <c r="A75" s="34" t="s">
        <v>291</v>
      </c>
      <c r="B75" s="513" t="s">
        <v>270</v>
      </c>
      <c r="C75" s="513"/>
      <c r="D75" s="513"/>
      <c r="E75" s="513"/>
      <c r="F75" s="513"/>
      <c r="G75" s="513"/>
      <c r="H75" s="34" t="s">
        <v>339</v>
      </c>
      <c r="I75" s="34" t="s">
        <v>340</v>
      </c>
      <c r="J75" s="34" t="s">
        <v>341</v>
      </c>
    </row>
    <row r="76" spans="1:10" ht="15">
      <c r="A76" s="35">
        <v>1</v>
      </c>
      <c r="B76" s="514">
        <v>2</v>
      </c>
      <c r="C76" s="514"/>
      <c r="D76" s="514"/>
      <c r="E76" s="514"/>
      <c r="F76" s="514"/>
      <c r="G76" s="514"/>
      <c r="H76" s="35">
        <v>3</v>
      </c>
      <c r="I76" s="35">
        <v>4</v>
      </c>
      <c r="J76" s="35">
        <v>5</v>
      </c>
    </row>
    <row r="77" spans="1:10" ht="15">
      <c r="A77" s="38"/>
      <c r="B77" s="505" t="s">
        <v>638</v>
      </c>
      <c r="C77" s="506"/>
      <c r="D77" s="506"/>
      <c r="E77" s="506"/>
      <c r="F77" s="506"/>
      <c r="G77" s="507"/>
      <c r="H77" s="116"/>
      <c r="I77" s="39"/>
      <c r="J77" s="39">
        <v>80000</v>
      </c>
    </row>
    <row r="78" spans="1:10" ht="15" hidden="1">
      <c r="A78" s="38"/>
      <c r="B78" s="505"/>
      <c r="C78" s="506"/>
      <c r="D78" s="506"/>
      <c r="E78" s="506"/>
      <c r="F78" s="506"/>
      <c r="G78" s="507"/>
      <c r="H78" s="39"/>
      <c r="I78" s="39"/>
      <c r="J78" s="39"/>
    </row>
    <row r="79" spans="1:10" ht="15">
      <c r="A79" s="38"/>
      <c r="B79" s="523" t="s">
        <v>302</v>
      </c>
      <c r="C79" s="524"/>
      <c r="D79" s="524"/>
      <c r="E79" s="524"/>
      <c r="F79" s="524"/>
      <c r="G79" s="525"/>
      <c r="H79" s="37"/>
      <c r="I79" s="35" t="s">
        <v>41</v>
      </c>
      <c r="J79" s="93">
        <f>J77</f>
        <v>80000</v>
      </c>
    </row>
    <row r="81" spans="1:10" ht="15">
      <c r="A81" s="512" t="s">
        <v>342</v>
      </c>
      <c r="B81" s="512"/>
      <c r="C81" s="512"/>
      <c r="D81" s="512"/>
      <c r="E81" s="512"/>
      <c r="F81" s="512"/>
      <c r="G81" s="512"/>
      <c r="H81" s="512"/>
      <c r="I81" s="512"/>
      <c r="J81" s="512"/>
    </row>
    <row r="82" ht="15" hidden="1"/>
    <row r="83" spans="1:10" ht="15">
      <c r="A83" s="24" t="s">
        <v>288</v>
      </c>
      <c r="B83" s="24"/>
      <c r="C83" s="533"/>
      <c r="D83" s="533"/>
      <c r="E83" s="533"/>
      <c r="F83" s="533"/>
      <c r="G83" s="533"/>
      <c r="H83" s="533"/>
      <c r="I83" s="533"/>
      <c r="J83" s="533"/>
    </row>
    <row r="84" spans="1:10" ht="1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5">
      <c r="A85" s="27" t="s">
        <v>289</v>
      </c>
      <c r="B85" s="27"/>
      <c r="C85" s="27"/>
      <c r="D85" s="533"/>
      <c r="E85" s="533"/>
      <c r="F85" s="533"/>
      <c r="G85" s="533"/>
      <c r="H85" s="533"/>
      <c r="I85" s="533"/>
      <c r="J85" s="533"/>
    </row>
    <row r="86" ht="15" hidden="1"/>
    <row r="87" spans="1:10" s="45" customFormat="1" ht="30" customHeight="1">
      <c r="A87" s="34" t="s">
        <v>291</v>
      </c>
      <c r="B87" s="513" t="s">
        <v>0</v>
      </c>
      <c r="C87" s="513"/>
      <c r="D87" s="513"/>
      <c r="E87" s="513"/>
      <c r="F87" s="513"/>
      <c r="G87" s="513"/>
      <c r="H87" s="34" t="s">
        <v>334</v>
      </c>
      <c r="I87" s="34" t="s">
        <v>335</v>
      </c>
      <c r="J87" s="34" t="s">
        <v>336</v>
      </c>
    </row>
    <row r="88" spans="1:10" s="45" customFormat="1" ht="15">
      <c r="A88" s="35">
        <v>1</v>
      </c>
      <c r="B88" s="514">
        <v>2</v>
      </c>
      <c r="C88" s="514"/>
      <c r="D88" s="514"/>
      <c r="E88" s="514"/>
      <c r="F88" s="514"/>
      <c r="G88" s="514"/>
      <c r="H88" s="35">
        <v>3</v>
      </c>
      <c r="I88" s="35">
        <v>4</v>
      </c>
      <c r="J88" s="35">
        <v>5</v>
      </c>
    </row>
    <row r="89" spans="1:10" ht="15">
      <c r="A89" s="36"/>
      <c r="B89" s="501"/>
      <c r="C89" s="501"/>
      <c r="D89" s="501"/>
      <c r="E89" s="501"/>
      <c r="F89" s="501"/>
      <c r="G89" s="501"/>
      <c r="H89" s="39"/>
      <c r="I89" s="39"/>
      <c r="J89" s="39"/>
    </row>
    <row r="90" spans="1:10" ht="15" hidden="1">
      <c r="A90" s="36"/>
      <c r="B90" s="501"/>
      <c r="C90" s="501"/>
      <c r="D90" s="501"/>
      <c r="E90" s="501"/>
      <c r="F90" s="501"/>
      <c r="G90" s="501"/>
      <c r="H90" s="39"/>
      <c r="I90" s="39"/>
      <c r="J90" s="39"/>
    </row>
    <row r="91" spans="1:10" ht="15">
      <c r="A91" s="38"/>
      <c r="B91" s="511" t="s">
        <v>302</v>
      </c>
      <c r="C91" s="511"/>
      <c r="D91" s="511"/>
      <c r="E91" s="511"/>
      <c r="F91" s="511"/>
      <c r="G91" s="511"/>
      <c r="H91" s="35" t="s">
        <v>41</v>
      </c>
      <c r="I91" s="35" t="s">
        <v>41</v>
      </c>
      <c r="J91" s="37"/>
    </row>
    <row r="93" spans="1:10" ht="24.75" customHeight="1">
      <c r="A93" s="516" t="s">
        <v>343</v>
      </c>
      <c r="B93" s="516"/>
      <c r="C93" s="516"/>
      <c r="D93" s="516"/>
      <c r="E93" s="516"/>
      <c r="F93" s="516"/>
      <c r="G93" s="516"/>
      <c r="H93" s="516"/>
      <c r="I93" s="516"/>
      <c r="J93" s="516"/>
    </row>
    <row r="94" ht="15" hidden="1"/>
    <row r="95" spans="1:10" ht="15">
      <c r="A95" s="24" t="s">
        <v>288</v>
      </c>
      <c r="B95" s="24"/>
      <c r="C95" s="533"/>
      <c r="D95" s="533"/>
      <c r="E95" s="533"/>
      <c r="F95" s="533"/>
      <c r="G95" s="533"/>
      <c r="H95" s="533"/>
      <c r="I95" s="533"/>
      <c r="J95" s="533"/>
    </row>
    <row r="96" spans="1:10" ht="15">
      <c r="A96" s="24"/>
      <c r="B96" s="24"/>
      <c r="C96" s="24"/>
      <c r="D96" s="25"/>
      <c r="E96" s="25"/>
      <c r="F96" s="24"/>
      <c r="G96" s="24"/>
      <c r="H96" s="24"/>
      <c r="I96" s="24"/>
      <c r="J96" s="24"/>
    </row>
    <row r="97" spans="1:10" ht="15">
      <c r="A97" s="27" t="s">
        <v>289</v>
      </c>
      <c r="B97" s="27"/>
      <c r="C97" s="27"/>
      <c r="D97" s="533"/>
      <c r="E97" s="533"/>
      <c r="F97" s="533"/>
      <c r="G97" s="533"/>
      <c r="H97" s="533"/>
      <c r="I97" s="533"/>
      <c r="J97" s="533"/>
    </row>
    <row r="98" ht="15" hidden="1"/>
    <row r="99" spans="1:10" s="45" customFormat="1" ht="29.25" customHeight="1">
      <c r="A99" s="34" t="s">
        <v>291</v>
      </c>
      <c r="B99" s="513" t="s">
        <v>0</v>
      </c>
      <c r="C99" s="513"/>
      <c r="D99" s="513"/>
      <c r="E99" s="513"/>
      <c r="F99" s="513"/>
      <c r="G99" s="513"/>
      <c r="H99" s="34" t="s">
        <v>334</v>
      </c>
      <c r="I99" s="34" t="s">
        <v>335</v>
      </c>
      <c r="J99" s="34" t="s">
        <v>336</v>
      </c>
    </row>
    <row r="100" spans="1:10" s="45" customFormat="1" ht="15">
      <c r="A100" s="35">
        <v>1</v>
      </c>
      <c r="B100" s="514">
        <v>2</v>
      </c>
      <c r="C100" s="514"/>
      <c r="D100" s="514"/>
      <c r="E100" s="514"/>
      <c r="F100" s="514"/>
      <c r="G100" s="514"/>
      <c r="H100" s="35">
        <v>3</v>
      </c>
      <c r="I100" s="35">
        <v>4</v>
      </c>
      <c r="J100" s="35">
        <v>5</v>
      </c>
    </row>
    <row r="101" spans="1:10" ht="15">
      <c r="A101" s="36"/>
      <c r="B101" s="501"/>
      <c r="C101" s="501"/>
      <c r="D101" s="501"/>
      <c r="E101" s="501"/>
      <c r="F101" s="501"/>
      <c r="G101" s="501"/>
      <c r="H101" s="39"/>
      <c r="I101" s="39"/>
      <c r="J101" s="39"/>
    </row>
    <row r="102" spans="1:10" ht="15" hidden="1">
      <c r="A102" s="36"/>
      <c r="B102" s="501"/>
      <c r="C102" s="501"/>
      <c r="D102" s="501"/>
      <c r="E102" s="501"/>
      <c r="F102" s="501"/>
      <c r="G102" s="501"/>
      <c r="H102" s="39"/>
      <c r="I102" s="39"/>
      <c r="J102" s="39"/>
    </row>
    <row r="103" spans="1:10" ht="15">
      <c r="A103" s="38"/>
      <c r="B103" s="523" t="s">
        <v>302</v>
      </c>
      <c r="C103" s="524"/>
      <c r="D103" s="524"/>
      <c r="E103" s="524"/>
      <c r="F103" s="524"/>
      <c r="G103" s="525"/>
      <c r="H103" s="35" t="s">
        <v>41</v>
      </c>
      <c r="I103" s="35" t="s">
        <v>41</v>
      </c>
      <c r="J103" s="37"/>
    </row>
    <row r="105" spans="1:10" ht="15">
      <c r="A105" s="512" t="s">
        <v>344</v>
      </c>
      <c r="B105" s="512"/>
      <c r="C105" s="512"/>
      <c r="D105" s="512"/>
      <c r="E105" s="512"/>
      <c r="F105" s="512"/>
      <c r="G105" s="512"/>
      <c r="H105" s="512"/>
      <c r="I105" s="512"/>
      <c r="J105" s="512"/>
    </row>
    <row r="106" ht="15" hidden="1"/>
    <row r="107" spans="1:10" ht="15">
      <c r="A107" s="24" t="s">
        <v>288</v>
      </c>
      <c r="B107" s="24"/>
      <c r="C107" s="532" t="s">
        <v>517</v>
      </c>
      <c r="D107" s="532"/>
      <c r="E107" s="532"/>
      <c r="F107" s="532"/>
      <c r="G107" s="532"/>
      <c r="H107" s="532"/>
      <c r="I107" s="532"/>
      <c r="J107" s="532"/>
    </row>
    <row r="108" spans="1:10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5">
      <c r="A109" s="27" t="s">
        <v>289</v>
      </c>
      <c r="B109" s="27"/>
      <c r="C109" s="27"/>
      <c r="D109" s="532" t="s">
        <v>666</v>
      </c>
      <c r="E109" s="532"/>
      <c r="F109" s="532"/>
      <c r="G109" s="532"/>
      <c r="H109" s="532"/>
      <c r="I109" s="532"/>
      <c r="J109" s="532"/>
    </row>
    <row r="111" spans="1:10" ht="15">
      <c r="A111" s="512" t="s">
        <v>345</v>
      </c>
      <c r="B111" s="512"/>
      <c r="C111" s="512"/>
      <c r="D111" s="512"/>
      <c r="E111" s="512"/>
      <c r="F111" s="512"/>
      <c r="G111" s="512"/>
      <c r="H111" s="512"/>
      <c r="I111" s="512"/>
      <c r="J111" s="512"/>
    </row>
    <row r="112" ht="15" hidden="1"/>
    <row r="113" spans="1:10" s="45" customFormat="1" ht="39" customHeight="1">
      <c r="A113" s="34" t="s">
        <v>291</v>
      </c>
      <c r="B113" s="513" t="s">
        <v>338</v>
      </c>
      <c r="C113" s="513"/>
      <c r="D113" s="513"/>
      <c r="E113" s="513"/>
      <c r="F113" s="513"/>
      <c r="G113" s="34" t="s">
        <v>346</v>
      </c>
      <c r="H113" s="34" t="s">
        <v>347</v>
      </c>
      <c r="I113" s="34" t="s">
        <v>348</v>
      </c>
      <c r="J113" s="34" t="s">
        <v>308</v>
      </c>
    </row>
    <row r="114" spans="1:10" s="45" customFormat="1" ht="15">
      <c r="A114" s="35">
        <v>1</v>
      </c>
      <c r="B114" s="514">
        <v>2</v>
      </c>
      <c r="C114" s="514"/>
      <c r="D114" s="514"/>
      <c r="E114" s="514"/>
      <c r="F114" s="514"/>
      <c r="G114" s="35">
        <v>3</v>
      </c>
      <c r="H114" s="35">
        <v>4</v>
      </c>
      <c r="I114" s="35">
        <v>5</v>
      </c>
      <c r="J114" s="35">
        <v>6</v>
      </c>
    </row>
    <row r="115" spans="1:10" ht="15">
      <c r="A115" s="38"/>
      <c r="B115" s="505"/>
      <c r="C115" s="506"/>
      <c r="D115" s="506"/>
      <c r="E115" s="506"/>
      <c r="F115" s="507"/>
      <c r="G115" s="37"/>
      <c r="H115" s="39"/>
      <c r="I115" s="39"/>
      <c r="J115" s="39"/>
    </row>
    <row r="116" spans="1:10" ht="15" hidden="1">
      <c r="A116" s="38"/>
      <c r="B116" s="505"/>
      <c r="C116" s="506"/>
      <c r="D116" s="506"/>
      <c r="E116" s="506"/>
      <c r="F116" s="507"/>
      <c r="G116" s="37"/>
      <c r="H116" s="39"/>
      <c r="I116" s="39"/>
      <c r="J116" s="39"/>
    </row>
    <row r="117" spans="1:10" ht="15">
      <c r="A117" s="38"/>
      <c r="B117" s="523" t="s">
        <v>349</v>
      </c>
      <c r="C117" s="524"/>
      <c r="D117" s="524"/>
      <c r="E117" s="524"/>
      <c r="F117" s="525"/>
      <c r="G117" s="35" t="s">
        <v>41</v>
      </c>
      <c r="H117" s="35" t="s">
        <v>41</v>
      </c>
      <c r="I117" s="35" t="s">
        <v>41</v>
      </c>
      <c r="J117" s="37"/>
    </row>
    <row r="119" spans="1:10" ht="15">
      <c r="A119" s="512" t="s">
        <v>350</v>
      </c>
      <c r="B119" s="512"/>
      <c r="C119" s="512"/>
      <c r="D119" s="512"/>
      <c r="E119" s="512"/>
      <c r="F119" s="512"/>
      <c r="G119" s="512"/>
      <c r="H119" s="512"/>
      <c r="I119" s="512"/>
      <c r="J119" s="512"/>
    </row>
    <row r="120" ht="15" hidden="1"/>
    <row r="121" spans="1:10" s="45" customFormat="1" ht="39.75" customHeight="1">
      <c r="A121" s="34" t="s">
        <v>291</v>
      </c>
      <c r="B121" s="513" t="s">
        <v>338</v>
      </c>
      <c r="C121" s="513"/>
      <c r="D121" s="513"/>
      <c r="E121" s="513"/>
      <c r="F121" s="513"/>
      <c r="G121" s="513"/>
      <c r="H121" s="34" t="s">
        <v>351</v>
      </c>
      <c r="I121" s="34" t="s">
        <v>352</v>
      </c>
      <c r="J121" s="34" t="s">
        <v>353</v>
      </c>
    </row>
    <row r="122" spans="1:10" s="45" customFormat="1" ht="18.75" customHeight="1">
      <c r="A122" s="35">
        <v>1</v>
      </c>
      <c r="B122" s="514">
        <v>2</v>
      </c>
      <c r="C122" s="514"/>
      <c r="D122" s="514"/>
      <c r="E122" s="514"/>
      <c r="F122" s="514"/>
      <c r="G122" s="514"/>
      <c r="H122" s="35">
        <v>3</v>
      </c>
      <c r="I122" s="35">
        <v>4</v>
      </c>
      <c r="J122" s="35">
        <v>5</v>
      </c>
    </row>
    <row r="123" spans="1:10" ht="15">
      <c r="A123" s="36"/>
      <c r="B123" s="526"/>
      <c r="C123" s="527"/>
      <c r="D123" s="527"/>
      <c r="E123" s="527"/>
      <c r="F123" s="527"/>
      <c r="G123" s="528"/>
      <c r="H123" s="39"/>
      <c r="I123" s="39"/>
      <c r="J123" s="39"/>
    </row>
    <row r="124" spans="1:10" ht="15" hidden="1">
      <c r="A124" s="36"/>
      <c r="B124" s="526"/>
      <c r="C124" s="527"/>
      <c r="D124" s="527"/>
      <c r="E124" s="527"/>
      <c r="F124" s="527"/>
      <c r="G124" s="528"/>
      <c r="H124" s="39"/>
      <c r="I124" s="39"/>
      <c r="J124" s="39"/>
    </row>
    <row r="125" spans="1:10" ht="15">
      <c r="A125" s="38"/>
      <c r="B125" s="529" t="s">
        <v>302</v>
      </c>
      <c r="C125" s="530"/>
      <c r="D125" s="530"/>
      <c r="E125" s="530"/>
      <c r="F125" s="530"/>
      <c r="G125" s="531"/>
      <c r="H125" s="37"/>
      <c r="I125" s="37"/>
      <c r="J125" s="37"/>
    </row>
    <row r="127" spans="1:10" ht="15">
      <c r="A127" s="512" t="s">
        <v>354</v>
      </c>
      <c r="B127" s="512"/>
      <c r="C127" s="512"/>
      <c r="D127" s="512"/>
      <c r="E127" s="512"/>
      <c r="F127" s="512"/>
      <c r="G127" s="512"/>
      <c r="H127" s="512"/>
      <c r="I127" s="512"/>
      <c r="J127" s="512"/>
    </row>
    <row r="128" ht="15" hidden="1"/>
    <row r="129" spans="1:10" s="45" customFormat="1" ht="40.5" customHeight="1">
      <c r="A129" s="34" t="s">
        <v>291</v>
      </c>
      <c r="B129" s="513" t="s">
        <v>0</v>
      </c>
      <c r="C129" s="513"/>
      <c r="D129" s="513"/>
      <c r="E129" s="513"/>
      <c r="F129" s="513"/>
      <c r="G129" s="34" t="s">
        <v>355</v>
      </c>
      <c r="H129" s="34" t="s">
        <v>356</v>
      </c>
      <c r="I129" s="34" t="s">
        <v>357</v>
      </c>
      <c r="J129" s="34" t="s">
        <v>358</v>
      </c>
    </row>
    <row r="130" spans="1:10" s="45" customFormat="1" ht="15">
      <c r="A130" s="35">
        <v>1</v>
      </c>
      <c r="B130" s="514">
        <v>2</v>
      </c>
      <c r="C130" s="514"/>
      <c r="D130" s="514"/>
      <c r="E130" s="514"/>
      <c r="F130" s="514"/>
      <c r="G130" s="35">
        <v>3</v>
      </c>
      <c r="H130" s="35">
        <v>4</v>
      </c>
      <c r="I130" s="35">
        <v>5</v>
      </c>
      <c r="J130" s="35">
        <v>6</v>
      </c>
    </row>
    <row r="131" spans="1:10" ht="15">
      <c r="A131" s="36"/>
      <c r="B131" s="505" t="s">
        <v>639</v>
      </c>
      <c r="C131" s="506"/>
      <c r="D131" s="506"/>
      <c r="E131" s="506"/>
      <c r="F131" s="507"/>
      <c r="G131" s="37">
        <v>5.2</v>
      </c>
      <c r="H131" s="39">
        <v>1152.55</v>
      </c>
      <c r="I131" s="42"/>
      <c r="J131" s="39">
        <v>6000</v>
      </c>
    </row>
    <row r="132" spans="1:10" ht="15">
      <c r="A132" s="36"/>
      <c r="B132" s="505" t="s">
        <v>640</v>
      </c>
      <c r="C132" s="506"/>
      <c r="D132" s="506"/>
      <c r="E132" s="506"/>
      <c r="F132" s="507"/>
      <c r="G132" s="37">
        <v>1107.82</v>
      </c>
      <c r="H132" s="39">
        <v>6.77</v>
      </c>
      <c r="I132" s="42"/>
      <c r="J132" s="39">
        <v>7500</v>
      </c>
    </row>
    <row r="133" spans="1:10" ht="15">
      <c r="A133" s="38"/>
      <c r="B133" s="523" t="s">
        <v>302</v>
      </c>
      <c r="C133" s="524"/>
      <c r="D133" s="524"/>
      <c r="E133" s="524"/>
      <c r="F133" s="525"/>
      <c r="G133" s="35" t="s">
        <v>41</v>
      </c>
      <c r="H133" s="35" t="s">
        <v>41</v>
      </c>
      <c r="I133" s="35" t="s">
        <v>41</v>
      </c>
      <c r="J133" s="93">
        <f>J131+J132</f>
        <v>13500</v>
      </c>
    </row>
    <row r="135" spans="1:10" ht="15">
      <c r="A135" s="512" t="s">
        <v>359</v>
      </c>
      <c r="B135" s="512"/>
      <c r="C135" s="512"/>
      <c r="D135" s="512"/>
      <c r="E135" s="512"/>
      <c r="F135" s="512"/>
      <c r="G135" s="512"/>
      <c r="H135" s="512"/>
      <c r="I135" s="512"/>
      <c r="J135" s="512"/>
    </row>
    <row r="136" ht="15" hidden="1"/>
    <row r="137" spans="1:10" ht="36.75" customHeight="1">
      <c r="A137" s="34" t="s">
        <v>291</v>
      </c>
      <c r="B137" s="513" t="s">
        <v>0</v>
      </c>
      <c r="C137" s="513"/>
      <c r="D137" s="513"/>
      <c r="E137" s="513"/>
      <c r="F137" s="513"/>
      <c r="G137" s="513"/>
      <c r="H137" s="34" t="s">
        <v>360</v>
      </c>
      <c r="I137" s="34" t="s">
        <v>361</v>
      </c>
      <c r="J137" s="34" t="s">
        <v>362</v>
      </c>
    </row>
    <row r="138" spans="1:10" ht="15">
      <c r="A138" s="35">
        <v>1</v>
      </c>
      <c r="B138" s="514">
        <v>2</v>
      </c>
      <c r="C138" s="514"/>
      <c r="D138" s="514"/>
      <c r="E138" s="514"/>
      <c r="F138" s="514"/>
      <c r="G138" s="514"/>
      <c r="H138" s="35">
        <v>4</v>
      </c>
      <c r="I138" s="35">
        <v>5</v>
      </c>
      <c r="J138" s="35">
        <v>6</v>
      </c>
    </row>
    <row r="139" spans="1:10" ht="15">
      <c r="A139" s="36"/>
      <c r="B139" s="501"/>
      <c r="C139" s="501"/>
      <c r="D139" s="501"/>
      <c r="E139" s="501"/>
      <c r="F139" s="501"/>
      <c r="G139" s="501"/>
      <c r="H139" s="43"/>
      <c r="I139" s="43"/>
      <c r="J139" s="43"/>
    </row>
    <row r="140" spans="1:10" ht="15" hidden="1">
      <c r="A140" s="36"/>
      <c r="B140" s="501"/>
      <c r="C140" s="501"/>
      <c r="D140" s="501"/>
      <c r="E140" s="501"/>
      <c r="F140" s="501"/>
      <c r="G140" s="501"/>
      <c r="H140" s="43"/>
      <c r="I140" s="43"/>
      <c r="J140" s="43"/>
    </row>
    <row r="141" spans="1:10" ht="15">
      <c r="A141" s="38"/>
      <c r="B141" s="511" t="s">
        <v>302</v>
      </c>
      <c r="C141" s="511"/>
      <c r="D141" s="511"/>
      <c r="E141" s="511"/>
      <c r="F141" s="511"/>
      <c r="G141" s="511"/>
      <c r="H141" s="35" t="s">
        <v>41</v>
      </c>
      <c r="I141" s="35" t="s">
        <v>41</v>
      </c>
      <c r="J141" s="35" t="s">
        <v>41</v>
      </c>
    </row>
    <row r="143" spans="1:10" ht="15">
      <c r="A143" s="512" t="s">
        <v>363</v>
      </c>
      <c r="B143" s="512"/>
      <c r="C143" s="512"/>
      <c r="D143" s="512"/>
      <c r="E143" s="512"/>
      <c r="F143" s="512"/>
      <c r="G143" s="512"/>
      <c r="H143" s="512"/>
      <c r="I143" s="512"/>
      <c r="J143" s="512"/>
    </row>
    <row r="144" ht="15" hidden="1"/>
    <row r="145" spans="1:10" s="45" customFormat="1" ht="39" customHeight="1">
      <c r="A145" s="44" t="s">
        <v>291</v>
      </c>
      <c r="B145" s="517" t="s">
        <v>338</v>
      </c>
      <c r="C145" s="518"/>
      <c r="D145" s="518"/>
      <c r="E145" s="518"/>
      <c r="F145" s="518"/>
      <c r="G145" s="519"/>
      <c r="H145" s="44" t="s">
        <v>364</v>
      </c>
      <c r="I145" s="44" t="s">
        <v>365</v>
      </c>
      <c r="J145" s="34" t="s">
        <v>366</v>
      </c>
    </row>
    <row r="146" spans="1:10" s="45" customFormat="1" ht="15">
      <c r="A146" s="35">
        <v>1</v>
      </c>
      <c r="B146" s="520">
        <v>2</v>
      </c>
      <c r="C146" s="521"/>
      <c r="D146" s="521"/>
      <c r="E146" s="521"/>
      <c r="F146" s="521"/>
      <c r="G146" s="522"/>
      <c r="H146" s="35">
        <v>3</v>
      </c>
      <c r="I146" s="35">
        <v>4</v>
      </c>
      <c r="J146" s="35">
        <v>5</v>
      </c>
    </row>
    <row r="147" spans="1:10" ht="15">
      <c r="A147" s="38"/>
      <c r="B147" s="505" t="s">
        <v>641</v>
      </c>
      <c r="C147" s="506"/>
      <c r="D147" s="506"/>
      <c r="E147" s="506"/>
      <c r="F147" s="506"/>
      <c r="G147" s="507"/>
      <c r="H147" s="37" t="s">
        <v>619</v>
      </c>
      <c r="I147" s="37">
        <v>1</v>
      </c>
      <c r="J147" s="37">
        <v>16000</v>
      </c>
    </row>
    <row r="148" spans="1:10" ht="15" hidden="1">
      <c r="A148" s="38"/>
      <c r="B148" s="505"/>
      <c r="C148" s="506"/>
      <c r="D148" s="506"/>
      <c r="E148" s="506"/>
      <c r="F148" s="506"/>
      <c r="G148" s="507"/>
      <c r="H148" s="37"/>
      <c r="I148" s="37"/>
      <c r="J148" s="37"/>
    </row>
    <row r="149" spans="1:10" ht="15">
      <c r="A149" s="38"/>
      <c r="B149" s="523" t="s">
        <v>302</v>
      </c>
      <c r="C149" s="524"/>
      <c r="D149" s="524"/>
      <c r="E149" s="524"/>
      <c r="F149" s="524"/>
      <c r="G149" s="525"/>
      <c r="H149" s="35" t="s">
        <v>41</v>
      </c>
      <c r="I149" s="35" t="s">
        <v>41</v>
      </c>
      <c r="J149" s="93">
        <f>J147</f>
        <v>16000</v>
      </c>
    </row>
    <row r="151" spans="1:10" ht="15">
      <c r="A151" s="512" t="s">
        <v>367</v>
      </c>
      <c r="B151" s="512"/>
      <c r="C151" s="512"/>
      <c r="D151" s="512"/>
      <c r="E151" s="512"/>
      <c r="F151" s="512"/>
      <c r="G151" s="512"/>
      <c r="H151" s="512"/>
      <c r="I151" s="512"/>
      <c r="J151" s="512"/>
    </row>
    <row r="152" ht="15" hidden="1"/>
    <row r="153" spans="1:10" s="45" customFormat="1" ht="27" customHeight="1">
      <c r="A153" s="34" t="s">
        <v>291</v>
      </c>
      <c r="B153" s="513" t="s">
        <v>338</v>
      </c>
      <c r="C153" s="513"/>
      <c r="D153" s="513"/>
      <c r="E153" s="513"/>
      <c r="F153" s="513"/>
      <c r="G153" s="513"/>
      <c r="H153" s="513"/>
      <c r="I153" s="34" t="s">
        <v>368</v>
      </c>
      <c r="J153" s="34" t="s">
        <v>369</v>
      </c>
    </row>
    <row r="154" spans="1:10" s="45" customFormat="1" ht="15">
      <c r="A154" s="35">
        <v>1</v>
      </c>
      <c r="B154" s="514">
        <v>2</v>
      </c>
      <c r="C154" s="514"/>
      <c r="D154" s="514"/>
      <c r="E154" s="514"/>
      <c r="F154" s="514"/>
      <c r="G154" s="514"/>
      <c r="H154" s="514"/>
      <c r="I154" s="35">
        <v>3</v>
      </c>
      <c r="J154" s="35">
        <v>4</v>
      </c>
    </row>
    <row r="155" spans="1:10" ht="15">
      <c r="A155" s="36"/>
      <c r="B155" s="501"/>
      <c r="C155" s="501"/>
      <c r="D155" s="501"/>
      <c r="E155" s="501"/>
      <c r="F155" s="501"/>
      <c r="G155" s="501"/>
      <c r="H155" s="501"/>
      <c r="I155" s="37"/>
      <c r="J155" s="37"/>
    </row>
    <row r="156" spans="1:10" ht="15" hidden="1">
      <c r="A156" s="36"/>
      <c r="B156" s="501"/>
      <c r="C156" s="501"/>
      <c r="D156" s="501"/>
      <c r="E156" s="501"/>
      <c r="F156" s="501"/>
      <c r="G156" s="501"/>
      <c r="H156" s="501"/>
      <c r="I156" s="37"/>
      <c r="J156" s="37"/>
    </row>
    <row r="157" spans="1:10" ht="15">
      <c r="A157" s="38"/>
      <c r="B157" s="515" t="s">
        <v>302</v>
      </c>
      <c r="C157" s="515"/>
      <c r="D157" s="515"/>
      <c r="E157" s="515"/>
      <c r="F157" s="515"/>
      <c r="G157" s="515"/>
      <c r="H157" s="515"/>
      <c r="I157" s="35" t="s">
        <v>41</v>
      </c>
      <c r="J157" s="37"/>
    </row>
    <row r="159" spans="1:10" ht="15" customHeight="1">
      <c r="A159" s="516" t="s">
        <v>374</v>
      </c>
      <c r="B159" s="516"/>
      <c r="C159" s="516"/>
      <c r="D159" s="516"/>
      <c r="E159" s="516"/>
      <c r="F159" s="516"/>
      <c r="G159" s="516"/>
      <c r="H159" s="516"/>
      <c r="I159" s="516"/>
      <c r="J159" s="516"/>
    </row>
    <row r="160" ht="15" hidden="1"/>
    <row r="161" spans="1:10" s="45" customFormat="1" ht="25.5" customHeight="1">
      <c r="A161" s="34" t="s">
        <v>291</v>
      </c>
      <c r="B161" s="513" t="s">
        <v>338</v>
      </c>
      <c r="C161" s="513"/>
      <c r="D161" s="513"/>
      <c r="E161" s="513"/>
      <c r="F161" s="513"/>
      <c r="G161" s="513"/>
      <c r="H161" s="34" t="s">
        <v>360</v>
      </c>
      <c r="I161" s="34" t="s">
        <v>370</v>
      </c>
      <c r="J161" s="34" t="s">
        <v>371</v>
      </c>
    </row>
    <row r="162" spans="1:10" s="45" customFormat="1" ht="15">
      <c r="A162" s="35">
        <v>1</v>
      </c>
      <c r="B162" s="514">
        <v>2</v>
      </c>
      <c r="C162" s="514"/>
      <c r="D162" s="514"/>
      <c r="E162" s="514"/>
      <c r="F162" s="514"/>
      <c r="G162" s="514"/>
      <c r="H162" s="35">
        <v>3</v>
      </c>
      <c r="I162" s="35">
        <v>4</v>
      </c>
      <c r="J162" s="35">
        <v>5</v>
      </c>
    </row>
    <row r="163" spans="1:10" ht="15">
      <c r="A163" s="40" t="s">
        <v>9</v>
      </c>
      <c r="B163" s="505" t="s">
        <v>642</v>
      </c>
      <c r="C163" s="506"/>
      <c r="D163" s="506"/>
      <c r="E163" s="506"/>
      <c r="F163" s="506"/>
      <c r="G163" s="507"/>
      <c r="H163" s="37"/>
      <c r="I163" s="37"/>
      <c r="J163" s="37">
        <v>152500</v>
      </c>
    </row>
    <row r="164" spans="1:10" ht="15">
      <c r="A164" s="40" t="s">
        <v>10</v>
      </c>
      <c r="B164" s="505" t="s">
        <v>643</v>
      </c>
      <c r="C164" s="506"/>
      <c r="D164" s="506"/>
      <c r="E164" s="506"/>
      <c r="F164" s="506"/>
      <c r="G164" s="507"/>
      <c r="H164" s="37"/>
      <c r="I164" s="37"/>
      <c r="J164" s="37">
        <v>150000</v>
      </c>
    </row>
    <row r="165" spans="1:10" ht="15">
      <c r="A165" s="40" t="s">
        <v>11</v>
      </c>
      <c r="B165" s="505" t="s">
        <v>644</v>
      </c>
      <c r="C165" s="506"/>
      <c r="D165" s="506"/>
      <c r="E165" s="506"/>
      <c r="F165" s="506"/>
      <c r="G165" s="507"/>
      <c r="H165" s="37">
        <v>50</v>
      </c>
      <c r="I165" s="37">
        <v>200</v>
      </c>
      <c r="J165" s="37">
        <v>10000</v>
      </c>
    </row>
    <row r="166" spans="1:10" ht="15">
      <c r="A166" s="40" t="s">
        <v>12</v>
      </c>
      <c r="B166" s="505" t="s">
        <v>645</v>
      </c>
      <c r="C166" s="506"/>
      <c r="D166" s="506"/>
      <c r="E166" s="506"/>
      <c r="F166" s="506"/>
      <c r="G166" s="507"/>
      <c r="H166" s="37">
        <v>630</v>
      </c>
      <c r="I166" s="37">
        <v>44.44</v>
      </c>
      <c r="J166" s="37">
        <v>28000</v>
      </c>
    </row>
    <row r="167" spans="1:10" ht="15">
      <c r="A167" s="40" t="s">
        <v>13</v>
      </c>
      <c r="B167" s="505" t="s">
        <v>536</v>
      </c>
      <c r="C167" s="506"/>
      <c r="D167" s="506"/>
      <c r="E167" s="506"/>
      <c r="F167" s="506"/>
      <c r="G167" s="507"/>
      <c r="H167" s="37">
        <v>6923.07</v>
      </c>
      <c r="I167" s="37">
        <v>104</v>
      </c>
      <c r="J167" s="37">
        <f>720000+1896.4</f>
        <v>721896.4</v>
      </c>
    </row>
    <row r="168" spans="1:10" ht="15">
      <c r="A168" s="40" t="s">
        <v>14</v>
      </c>
      <c r="B168" s="505" t="s">
        <v>537</v>
      </c>
      <c r="C168" s="506"/>
      <c r="D168" s="506"/>
      <c r="E168" s="506"/>
      <c r="F168" s="506"/>
      <c r="G168" s="507"/>
      <c r="H168" s="37">
        <v>84903.85</v>
      </c>
      <c r="I168" s="37">
        <v>104</v>
      </c>
      <c r="J168" s="37">
        <f>8830000+181782.25</f>
        <v>9011782.25</v>
      </c>
    </row>
    <row r="169" spans="1:10" ht="15">
      <c r="A169" s="40" t="s">
        <v>15</v>
      </c>
      <c r="B169" s="505" t="s">
        <v>646</v>
      </c>
      <c r="C169" s="506"/>
      <c r="D169" s="506"/>
      <c r="E169" s="506"/>
      <c r="F169" s="506"/>
      <c r="G169" s="507"/>
      <c r="H169" s="37"/>
      <c r="I169" s="37"/>
      <c r="J169" s="37">
        <v>2500</v>
      </c>
    </row>
    <row r="170" spans="1:10" ht="15">
      <c r="A170" s="40" t="s">
        <v>16</v>
      </c>
      <c r="B170" s="505" t="s">
        <v>647</v>
      </c>
      <c r="C170" s="506"/>
      <c r="D170" s="506"/>
      <c r="E170" s="506"/>
      <c r="F170" s="506"/>
      <c r="G170" s="507"/>
      <c r="H170" s="37"/>
      <c r="I170" s="37"/>
      <c r="J170" s="37">
        <f>225000+720</f>
        <v>225720</v>
      </c>
    </row>
    <row r="171" spans="1:10" ht="15">
      <c r="A171" s="40" t="s">
        <v>16</v>
      </c>
      <c r="B171" s="505" t="s">
        <v>654</v>
      </c>
      <c r="C171" s="506"/>
      <c r="D171" s="506"/>
      <c r="E171" s="506"/>
      <c r="F171" s="506"/>
      <c r="G171" s="507"/>
      <c r="H171" s="37"/>
      <c r="I171" s="37"/>
      <c r="J171" s="37">
        <v>3981.78</v>
      </c>
    </row>
    <row r="172" spans="1:12" ht="15">
      <c r="A172" s="38"/>
      <c r="B172" s="511" t="s">
        <v>302</v>
      </c>
      <c r="C172" s="511"/>
      <c r="D172" s="511"/>
      <c r="E172" s="511"/>
      <c r="F172" s="511"/>
      <c r="G172" s="511"/>
      <c r="H172" s="37"/>
      <c r="I172" s="35" t="s">
        <v>41</v>
      </c>
      <c r="J172" s="93">
        <f>J163+J164+J165+J166+J167+J168+J169+J170+J171</f>
        <v>10306380.43</v>
      </c>
      <c r="L172" s="119"/>
    </row>
    <row r="175" ht="15">
      <c r="A175" s="23" t="s">
        <v>225</v>
      </c>
    </row>
    <row r="176" spans="1:8" ht="15">
      <c r="A176" s="23" t="s">
        <v>226</v>
      </c>
      <c r="D176" s="509" t="s">
        <v>584</v>
      </c>
      <c r="E176" s="509"/>
      <c r="F176" s="45" t="s">
        <v>372</v>
      </c>
      <c r="G176" s="509" t="s">
        <v>585</v>
      </c>
      <c r="H176" s="509"/>
    </row>
    <row r="177" spans="4:8" s="46" customFormat="1" ht="11.25">
      <c r="D177" s="508" t="s">
        <v>227</v>
      </c>
      <c r="E177" s="508"/>
      <c r="F177" s="46" t="s">
        <v>18</v>
      </c>
      <c r="G177" s="508" t="s">
        <v>19</v>
      </c>
      <c r="H177" s="508"/>
    </row>
    <row r="179" spans="1:8" ht="15">
      <c r="A179" s="23" t="s">
        <v>228</v>
      </c>
      <c r="D179" s="510" t="s">
        <v>586</v>
      </c>
      <c r="E179" s="510"/>
      <c r="F179" s="95" t="s">
        <v>587</v>
      </c>
      <c r="G179" s="510" t="s">
        <v>588</v>
      </c>
      <c r="H179" s="510"/>
    </row>
    <row r="180" spans="1:8" ht="15">
      <c r="A180" s="46"/>
      <c r="B180" s="46"/>
      <c r="C180" s="46"/>
      <c r="D180" s="508" t="s">
        <v>227</v>
      </c>
      <c r="E180" s="508"/>
      <c r="F180" s="46" t="s">
        <v>229</v>
      </c>
      <c r="G180" s="508" t="s">
        <v>230</v>
      </c>
      <c r="H180" s="508"/>
    </row>
    <row r="181" ht="15" hidden="1"/>
    <row r="182" ht="15">
      <c r="A182" s="23" t="s">
        <v>685</v>
      </c>
    </row>
  </sheetData>
  <sheetProtection/>
  <mergeCells count="144">
    <mergeCell ref="A1:J1"/>
    <mergeCell ref="A3:J3"/>
    <mergeCell ref="C5:J5"/>
    <mergeCell ref="D7:J7"/>
    <mergeCell ref="A9:J9"/>
    <mergeCell ref="A11:A13"/>
    <mergeCell ref="B11:B13"/>
    <mergeCell ref="C11:C13"/>
    <mergeCell ref="D11:G11"/>
    <mergeCell ref="H11:H13"/>
    <mergeCell ref="I11:I13"/>
    <mergeCell ref="J11:J13"/>
    <mergeCell ref="D12:D13"/>
    <mergeCell ref="E12:G12"/>
    <mergeCell ref="A18:B18"/>
    <mergeCell ref="A20:J20"/>
    <mergeCell ref="B15:F15"/>
    <mergeCell ref="B22:F22"/>
    <mergeCell ref="B23:F23"/>
    <mergeCell ref="B24:F24"/>
    <mergeCell ref="B25:F25"/>
    <mergeCell ref="B26:F26"/>
    <mergeCell ref="A28:J28"/>
    <mergeCell ref="B30:F30"/>
    <mergeCell ref="B31:F31"/>
    <mergeCell ref="B32:F32"/>
    <mergeCell ref="B33:F33"/>
    <mergeCell ref="B34:F34"/>
    <mergeCell ref="A36:J36"/>
    <mergeCell ref="B38:H38"/>
    <mergeCell ref="B39:H39"/>
    <mergeCell ref="B40:H40"/>
    <mergeCell ref="A41:A42"/>
    <mergeCell ref="B41:H41"/>
    <mergeCell ref="I41:I42"/>
    <mergeCell ref="J41:J42"/>
    <mergeCell ref="B42:H42"/>
    <mergeCell ref="B43:H43"/>
    <mergeCell ref="B44:H44"/>
    <mergeCell ref="B45:H45"/>
    <mergeCell ref="A46:A47"/>
    <mergeCell ref="B46:H46"/>
    <mergeCell ref="I46:I47"/>
    <mergeCell ref="J46:J47"/>
    <mergeCell ref="B47:H47"/>
    <mergeCell ref="B48:H48"/>
    <mergeCell ref="B49:H49"/>
    <mergeCell ref="B50:H50"/>
    <mergeCell ref="B51:H51"/>
    <mergeCell ref="B52:H52"/>
    <mergeCell ref="B53:H53"/>
    <mergeCell ref="A55:J55"/>
    <mergeCell ref="A57:J57"/>
    <mergeCell ref="C59:J59"/>
    <mergeCell ref="D61:J61"/>
    <mergeCell ref="B63:G63"/>
    <mergeCell ref="B64:G64"/>
    <mergeCell ref="B65:G65"/>
    <mergeCell ref="B66:G66"/>
    <mergeCell ref="B67:G67"/>
    <mergeCell ref="A69:J69"/>
    <mergeCell ref="C71:J71"/>
    <mergeCell ref="D73:J73"/>
    <mergeCell ref="B75:G75"/>
    <mergeCell ref="B76:G76"/>
    <mergeCell ref="B77:G77"/>
    <mergeCell ref="B78:G78"/>
    <mergeCell ref="B79:G79"/>
    <mergeCell ref="A81:J81"/>
    <mergeCell ref="C83:J83"/>
    <mergeCell ref="D85:J85"/>
    <mergeCell ref="B87:G87"/>
    <mergeCell ref="B88:G88"/>
    <mergeCell ref="B89:G89"/>
    <mergeCell ref="B90:G90"/>
    <mergeCell ref="B91:G91"/>
    <mergeCell ref="A93:J93"/>
    <mergeCell ref="C95:J95"/>
    <mergeCell ref="D97:J97"/>
    <mergeCell ref="B99:G99"/>
    <mergeCell ref="B100:G100"/>
    <mergeCell ref="B101:G101"/>
    <mergeCell ref="B102:G102"/>
    <mergeCell ref="B103:G103"/>
    <mergeCell ref="A105:J105"/>
    <mergeCell ref="C107:J107"/>
    <mergeCell ref="D109:J109"/>
    <mergeCell ref="A111:J111"/>
    <mergeCell ref="B113:F113"/>
    <mergeCell ref="B114:F114"/>
    <mergeCell ref="B115:F115"/>
    <mergeCell ref="B116:F116"/>
    <mergeCell ref="B117:F117"/>
    <mergeCell ref="A119:J119"/>
    <mergeCell ref="B121:G121"/>
    <mergeCell ref="B122:G122"/>
    <mergeCell ref="B123:G123"/>
    <mergeCell ref="B124:G124"/>
    <mergeCell ref="B125:G125"/>
    <mergeCell ref="A127:J127"/>
    <mergeCell ref="B129:F129"/>
    <mergeCell ref="B130:F130"/>
    <mergeCell ref="B131:F131"/>
    <mergeCell ref="B132:F132"/>
    <mergeCell ref="B133:F133"/>
    <mergeCell ref="A135:J135"/>
    <mergeCell ref="B137:G137"/>
    <mergeCell ref="B138:G138"/>
    <mergeCell ref="B139:G139"/>
    <mergeCell ref="B140:G140"/>
    <mergeCell ref="B141:G141"/>
    <mergeCell ref="A143:J143"/>
    <mergeCell ref="B145:G145"/>
    <mergeCell ref="B146:G146"/>
    <mergeCell ref="B147:G147"/>
    <mergeCell ref="B148:G148"/>
    <mergeCell ref="B149:G149"/>
    <mergeCell ref="B163:G163"/>
    <mergeCell ref="A151:J151"/>
    <mergeCell ref="B153:H153"/>
    <mergeCell ref="B154:H154"/>
    <mergeCell ref="B155:H155"/>
    <mergeCell ref="B156:H156"/>
    <mergeCell ref="B157:H157"/>
    <mergeCell ref="D179:E179"/>
    <mergeCell ref="G179:H179"/>
    <mergeCell ref="A159:J159"/>
    <mergeCell ref="B161:G161"/>
    <mergeCell ref="B162:G162"/>
    <mergeCell ref="B167:G167"/>
    <mergeCell ref="B172:G172"/>
    <mergeCell ref="B168:G168"/>
    <mergeCell ref="B170:G170"/>
    <mergeCell ref="B164:G164"/>
    <mergeCell ref="B171:G171"/>
    <mergeCell ref="B165:G165"/>
    <mergeCell ref="B166:G166"/>
    <mergeCell ref="B169:G169"/>
    <mergeCell ref="D180:E180"/>
    <mergeCell ref="G180:H180"/>
    <mergeCell ref="D176:E176"/>
    <mergeCell ref="G176:H176"/>
    <mergeCell ref="D177:E177"/>
    <mergeCell ref="G177:H177"/>
  </mergeCells>
  <printOptions/>
  <pageMargins left="0.5118110236220472" right="0.11811023622047245" top="0.7480314960629921" bottom="0" header="0.31496062992125984" footer="0.31496062992125984"/>
  <pageSetup horizontalDpi="600" verticalDpi="600" orientation="landscape" paperSize="9" scale="80" r:id="rId1"/>
  <rowBreaks count="2" manualBreakCount="2">
    <brk id="40" max="9" man="1"/>
    <brk id="1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E66"/>
  <sheetViews>
    <sheetView tabSelected="1" view="pageBreakPreview" zoomScale="90" zoomScaleSheetLayoutView="90" zoomScalePageLayoutView="0" workbookViewId="0" topLeftCell="A5">
      <selection activeCell="AK30" sqref="AK30"/>
    </sheetView>
  </sheetViews>
  <sheetFormatPr defaultColWidth="0.875" defaultRowHeight="12.75"/>
  <cols>
    <col min="1" max="8" width="0.875" style="71" customWidth="1"/>
    <col min="9" max="9" width="10.75390625" style="71" customWidth="1"/>
    <col min="10" max="29" width="0.875" style="71" customWidth="1"/>
    <col min="30" max="30" width="3.00390625" style="71" bestFit="1" customWidth="1"/>
    <col min="31" max="54" width="0.875" style="71" customWidth="1"/>
    <col min="55" max="55" width="19.375" style="71" customWidth="1"/>
    <col min="56" max="56" width="1.25" style="71" customWidth="1"/>
    <col min="57" max="63" width="0.875" style="71" customWidth="1"/>
    <col min="64" max="64" width="3.375" style="71" customWidth="1"/>
    <col min="65" max="69" width="0.875" style="71" customWidth="1"/>
    <col min="70" max="70" width="0.37109375" style="71" customWidth="1"/>
    <col min="71" max="71" width="0.875" style="71" hidden="1" customWidth="1"/>
    <col min="72" max="72" width="0.875" style="71" customWidth="1"/>
    <col min="73" max="73" width="0.875" style="71" hidden="1" customWidth="1"/>
    <col min="74" max="74" width="0.875" style="71" customWidth="1"/>
    <col min="75" max="75" width="1.625" style="71" customWidth="1"/>
    <col min="76" max="77" width="3.00390625" style="71" customWidth="1"/>
    <col min="78" max="87" width="0.875" style="71" customWidth="1"/>
    <col min="88" max="88" width="2.375" style="71" customWidth="1"/>
    <col min="89" max="102" width="0.875" style="71" customWidth="1"/>
    <col min="103" max="103" width="0.2421875" style="71" customWidth="1"/>
    <col min="104" max="105" width="0.875" style="71" hidden="1" customWidth="1"/>
    <col min="106" max="121" width="0.875" style="71" customWidth="1"/>
    <col min="122" max="122" width="0.12890625" style="71" customWidth="1"/>
    <col min="123" max="124" width="0.875" style="71" hidden="1" customWidth="1"/>
    <col min="125" max="125" width="0.2421875" style="71" hidden="1" customWidth="1"/>
    <col min="126" max="126" width="0.875" style="71" hidden="1" customWidth="1"/>
    <col min="127" max="131" width="0.875" style="71" customWidth="1"/>
    <col min="132" max="132" width="1.625" style="71" customWidth="1"/>
    <col min="133" max="133" width="0.875" style="71" customWidth="1"/>
    <col min="134" max="134" width="0.74609375" style="71" customWidth="1"/>
    <col min="135" max="158" width="0.875" style="71" customWidth="1"/>
    <col min="159" max="159" width="0.875" style="71" hidden="1" customWidth="1"/>
    <col min="160" max="160" width="0.74609375" style="71" customWidth="1"/>
    <col min="161" max="162" width="0.875" style="71" hidden="1" customWidth="1"/>
    <col min="163" max="16384" width="0.875" style="71" customWidth="1"/>
  </cols>
  <sheetData>
    <row r="1" spans="103:165" s="51" customFormat="1" ht="18.75" hidden="1"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687" t="s">
        <v>380</v>
      </c>
      <c r="DQ1" s="687"/>
      <c r="DR1" s="687"/>
      <c r="DS1" s="687"/>
      <c r="DT1" s="687"/>
      <c r="DU1" s="687"/>
      <c r="DV1" s="687"/>
      <c r="DW1" s="687"/>
      <c r="DX1" s="687"/>
      <c r="DY1" s="687"/>
      <c r="DZ1" s="687"/>
      <c r="EA1" s="687"/>
      <c r="EB1" s="687"/>
      <c r="EC1" s="687"/>
      <c r="ED1" s="687"/>
      <c r="EE1" s="687"/>
      <c r="EF1" s="687"/>
      <c r="EG1" s="687"/>
      <c r="EH1" s="687"/>
      <c r="EI1" s="687"/>
      <c r="EJ1" s="687"/>
      <c r="EK1" s="687"/>
      <c r="EL1" s="687"/>
      <c r="EM1" s="687"/>
      <c r="EN1" s="687"/>
      <c r="EO1" s="687"/>
      <c r="EP1" s="687"/>
      <c r="EQ1" s="687"/>
      <c r="ER1" s="687"/>
      <c r="ES1" s="687"/>
      <c r="ET1" s="687"/>
      <c r="EU1" s="687"/>
      <c r="EV1" s="687"/>
      <c r="EW1" s="687"/>
      <c r="EX1" s="687"/>
      <c r="EY1" s="687"/>
      <c r="EZ1" s="687"/>
      <c r="FA1" s="687"/>
      <c r="FB1" s="687"/>
      <c r="FC1" s="687"/>
      <c r="FD1" s="687"/>
      <c r="FE1" s="687"/>
      <c r="FF1" s="687"/>
      <c r="FG1" s="687"/>
      <c r="FH1" s="687"/>
      <c r="FI1" s="687"/>
    </row>
    <row r="2" spans="103:165" s="51" customFormat="1" ht="18.75" hidden="1"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687" t="s">
        <v>261</v>
      </c>
      <c r="DQ2" s="687"/>
      <c r="DR2" s="687"/>
      <c r="DS2" s="687"/>
      <c r="DT2" s="687"/>
      <c r="DU2" s="687"/>
      <c r="DV2" s="687"/>
      <c r="DW2" s="687"/>
      <c r="DX2" s="687"/>
      <c r="DY2" s="687"/>
      <c r="DZ2" s="687"/>
      <c r="EA2" s="687"/>
      <c r="EB2" s="687"/>
      <c r="EC2" s="687"/>
      <c r="ED2" s="687"/>
      <c r="EE2" s="687"/>
      <c r="EF2" s="687"/>
      <c r="EG2" s="687"/>
      <c r="EH2" s="687"/>
      <c r="EI2" s="687"/>
      <c r="EJ2" s="687"/>
      <c r="EK2" s="687"/>
      <c r="EL2" s="687"/>
      <c r="EM2" s="687"/>
      <c r="EN2" s="687"/>
      <c r="EO2" s="687"/>
      <c r="EP2" s="687"/>
      <c r="EQ2" s="687"/>
      <c r="ER2" s="687"/>
      <c r="ES2" s="687"/>
      <c r="ET2" s="687"/>
      <c r="EU2" s="687"/>
      <c r="EV2" s="687"/>
      <c r="EW2" s="687"/>
      <c r="EX2" s="687"/>
      <c r="EY2" s="687"/>
      <c r="EZ2" s="687"/>
      <c r="FA2" s="687"/>
      <c r="FB2" s="687"/>
      <c r="FC2" s="687"/>
      <c r="FD2" s="687"/>
      <c r="FE2" s="687"/>
      <c r="FF2" s="687"/>
      <c r="FG2" s="687"/>
      <c r="FH2" s="687"/>
      <c r="FI2" s="687"/>
    </row>
    <row r="3" spans="103:165" s="51" customFormat="1" ht="18.75" hidden="1"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687" t="s">
        <v>381</v>
      </c>
      <c r="DQ3" s="687"/>
      <c r="DR3" s="687"/>
      <c r="DS3" s="687"/>
      <c r="DT3" s="687"/>
      <c r="DU3" s="687"/>
      <c r="DV3" s="687"/>
      <c r="DW3" s="687"/>
      <c r="DX3" s="687"/>
      <c r="DY3" s="687"/>
      <c r="DZ3" s="687"/>
      <c r="EA3" s="687"/>
      <c r="EB3" s="687"/>
      <c r="EC3" s="687"/>
      <c r="ED3" s="687"/>
      <c r="EE3" s="687"/>
      <c r="EF3" s="687"/>
      <c r="EG3" s="687"/>
      <c r="EH3" s="687"/>
      <c r="EI3" s="687"/>
      <c r="EJ3" s="687"/>
      <c r="EK3" s="687"/>
      <c r="EL3" s="687"/>
      <c r="EM3" s="687"/>
      <c r="EN3" s="687"/>
      <c r="EO3" s="687"/>
      <c r="EP3" s="687"/>
      <c r="EQ3" s="687"/>
      <c r="ER3" s="687"/>
      <c r="ES3" s="687"/>
      <c r="ET3" s="687"/>
      <c r="EU3" s="687"/>
      <c r="EV3" s="687"/>
      <c r="EW3" s="687"/>
      <c r="EX3" s="687"/>
      <c r="EY3" s="687"/>
      <c r="EZ3" s="687"/>
      <c r="FA3" s="687"/>
      <c r="FB3" s="687"/>
      <c r="FC3" s="687"/>
      <c r="FD3" s="687"/>
      <c r="FE3" s="687"/>
      <c r="FF3" s="687"/>
      <c r="FG3" s="687"/>
      <c r="FH3" s="687"/>
      <c r="FI3" s="687"/>
    </row>
    <row r="4" s="54" customFormat="1" ht="13.5" customHeight="1" hidden="1"/>
    <row r="5" spans="3:165" s="54" customFormat="1" ht="18.75" customHeight="1">
      <c r="C5" s="128"/>
      <c r="D5" s="128"/>
      <c r="E5" s="128"/>
      <c r="F5" s="128"/>
      <c r="G5" s="128"/>
      <c r="H5" s="127"/>
      <c r="I5" s="127"/>
      <c r="J5" s="127"/>
      <c r="K5" s="127" t="s">
        <v>231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8"/>
      <c r="AY5" s="128"/>
      <c r="AZ5" s="128"/>
      <c r="DG5" s="688" t="s">
        <v>382</v>
      </c>
      <c r="DH5" s="688"/>
      <c r="DI5" s="688"/>
      <c r="DJ5" s="688"/>
      <c r="DK5" s="688"/>
      <c r="DL5" s="688"/>
      <c r="DM5" s="688"/>
      <c r="DN5" s="688"/>
      <c r="DO5" s="688"/>
      <c r="DP5" s="688"/>
      <c r="DQ5" s="688"/>
      <c r="DR5" s="688"/>
      <c r="DS5" s="688"/>
      <c r="DT5" s="688"/>
      <c r="DU5" s="688"/>
      <c r="DV5" s="688"/>
      <c r="DW5" s="688"/>
      <c r="DX5" s="688"/>
      <c r="DY5" s="688"/>
      <c r="DZ5" s="688"/>
      <c r="EA5" s="688"/>
      <c r="EB5" s="688"/>
      <c r="EC5" s="688"/>
      <c r="ED5" s="688"/>
      <c r="EE5" s="688"/>
      <c r="EF5" s="688"/>
      <c r="EG5" s="688"/>
      <c r="EH5" s="688"/>
      <c r="EI5" s="688"/>
      <c r="EJ5" s="688"/>
      <c r="EK5" s="688"/>
      <c r="EL5" s="688"/>
      <c r="EM5" s="688"/>
      <c r="EN5" s="688"/>
      <c r="EO5" s="688"/>
      <c r="EP5" s="688"/>
      <c r="EQ5" s="688"/>
      <c r="ER5" s="688"/>
      <c r="ES5" s="688"/>
      <c r="ET5" s="688"/>
      <c r="EU5" s="688"/>
      <c r="EV5" s="688"/>
      <c r="EW5" s="688"/>
      <c r="EX5" s="688"/>
      <c r="EY5" s="688"/>
      <c r="EZ5" s="688"/>
      <c r="FA5" s="688"/>
      <c r="FB5" s="688"/>
      <c r="FC5" s="688"/>
      <c r="FD5" s="688"/>
      <c r="FE5" s="688"/>
      <c r="FF5" s="688"/>
      <c r="FG5" s="688"/>
      <c r="FH5" s="688"/>
      <c r="FI5" s="688"/>
    </row>
    <row r="6" spans="3:165" s="54" customFormat="1" ht="35.25" customHeight="1">
      <c r="C6" s="128"/>
      <c r="D6" s="128"/>
      <c r="E6" s="128"/>
      <c r="F6" s="127" t="s">
        <v>687</v>
      </c>
      <c r="G6" s="128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8"/>
      <c r="AY6" s="128"/>
      <c r="AZ6" s="128"/>
      <c r="CQ6" s="690" t="s">
        <v>548</v>
      </c>
      <c r="CR6" s="690"/>
      <c r="CS6" s="690"/>
      <c r="CT6" s="690"/>
      <c r="CU6" s="690"/>
      <c r="CV6" s="690"/>
      <c r="CW6" s="690"/>
      <c r="CX6" s="690"/>
      <c r="CY6" s="690"/>
      <c r="CZ6" s="690"/>
      <c r="DA6" s="690"/>
      <c r="DB6" s="690"/>
      <c r="DC6" s="690"/>
      <c r="DD6" s="690"/>
      <c r="DE6" s="690"/>
      <c r="DF6" s="690"/>
      <c r="DG6" s="690"/>
      <c r="DH6" s="690"/>
      <c r="DI6" s="690"/>
      <c r="DJ6" s="690"/>
      <c r="DK6" s="690"/>
      <c r="DL6" s="690"/>
      <c r="DM6" s="690"/>
      <c r="DN6" s="690"/>
      <c r="DO6" s="690"/>
      <c r="DP6" s="690"/>
      <c r="DQ6" s="690"/>
      <c r="DR6" s="690"/>
      <c r="DS6" s="690"/>
      <c r="DT6" s="690"/>
      <c r="DU6" s="690"/>
      <c r="DV6" s="690"/>
      <c r="DW6" s="690"/>
      <c r="DX6" s="690"/>
      <c r="DY6" s="690"/>
      <c r="DZ6" s="690"/>
      <c r="EA6" s="690"/>
      <c r="EB6" s="690"/>
      <c r="EC6" s="690"/>
      <c r="ED6" s="690"/>
      <c r="EE6" s="690"/>
      <c r="EF6" s="690"/>
      <c r="EG6" s="690"/>
      <c r="EH6" s="690"/>
      <c r="EI6" s="690"/>
      <c r="EJ6" s="690"/>
      <c r="EK6" s="690"/>
      <c r="EL6" s="690"/>
      <c r="EM6" s="690"/>
      <c r="EN6" s="690"/>
      <c r="EO6" s="690"/>
      <c r="EP6" s="690"/>
      <c r="EQ6" s="690"/>
      <c r="ER6" s="690"/>
      <c r="ES6" s="690"/>
      <c r="ET6" s="690"/>
      <c r="EU6" s="690"/>
      <c r="EV6" s="690"/>
      <c r="EW6" s="690"/>
      <c r="EX6" s="690"/>
      <c r="EY6" s="690"/>
      <c r="EZ6" s="690"/>
      <c r="FA6" s="690"/>
      <c r="FB6" s="690"/>
      <c r="FC6" s="690"/>
      <c r="FD6" s="690"/>
      <c r="FE6" s="690"/>
      <c r="FF6" s="690"/>
      <c r="FG6" s="690"/>
      <c r="FH6" s="690"/>
      <c r="FI6" s="690"/>
    </row>
    <row r="7" spans="3:165" s="54" customFormat="1" ht="12.75" customHeight="1">
      <c r="C7" s="104"/>
      <c r="D7" s="104"/>
      <c r="E7" s="104"/>
      <c r="F7" s="127" t="s">
        <v>689</v>
      </c>
      <c r="G7" s="104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04"/>
      <c r="AY7" s="104"/>
      <c r="AZ7" s="104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689" t="s">
        <v>383</v>
      </c>
      <c r="CY7" s="689"/>
      <c r="CZ7" s="689"/>
      <c r="DA7" s="689"/>
      <c r="DB7" s="689"/>
      <c r="DC7" s="689"/>
      <c r="DD7" s="689"/>
      <c r="DE7" s="689"/>
      <c r="DF7" s="689"/>
      <c r="DG7" s="689"/>
      <c r="DH7" s="689"/>
      <c r="DI7" s="689"/>
      <c r="DJ7" s="689"/>
      <c r="DK7" s="689"/>
      <c r="DL7" s="689"/>
      <c r="DM7" s="689"/>
      <c r="DN7" s="689"/>
      <c r="DO7" s="689"/>
      <c r="DP7" s="689"/>
      <c r="DQ7" s="689"/>
      <c r="DR7" s="689"/>
      <c r="DS7" s="689"/>
      <c r="DT7" s="689"/>
      <c r="DU7" s="689"/>
      <c r="DV7" s="689"/>
      <c r="DW7" s="689"/>
      <c r="DX7" s="689"/>
      <c r="DY7" s="689"/>
      <c r="DZ7" s="689"/>
      <c r="EA7" s="689"/>
      <c r="EB7" s="689"/>
      <c r="EC7" s="689"/>
      <c r="ED7" s="689"/>
      <c r="EE7" s="689"/>
      <c r="EF7" s="689"/>
      <c r="EG7" s="689"/>
      <c r="EH7" s="689"/>
      <c r="EI7" s="689"/>
      <c r="EJ7" s="689"/>
      <c r="EK7" s="689"/>
      <c r="EL7" s="689"/>
      <c r="EM7" s="689"/>
      <c r="EN7" s="689"/>
      <c r="EO7" s="689"/>
      <c r="EP7" s="689"/>
      <c r="EQ7" s="689"/>
      <c r="ER7" s="689"/>
      <c r="ES7" s="689"/>
      <c r="ET7" s="689"/>
      <c r="EU7" s="689"/>
      <c r="EV7" s="689"/>
      <c r="EW7" s="689"/>
      <c r="EX7" s="689"/>
      <c r="EY7" s="689"/>
      <c r="EZ7" s="689"/>
      <c r="FA7" s="689"/>
      <c r="FB7" s="689"/>
      <c r="FC7" s="689"/>
      <c r="FD7" s="689"/>
      <c r="FE7" s="689"/>
      <c r="FF7" s="689"/>
      <c r="FG7" s="689"/>
      <c r="FH7" s="689"/>
      <c r="FI7" s="689"/>
    </row>
    <row r="8" spans="3:165" s="54" customFormat="1" ht="13.5" customHeight="1">
      <c r="C8" s="128"/>
      <c r="D8" s="128"/>
      <c r="E8" s="128"/>
      <c r="F8" s="127" t="s">
        <v>690</v>
      </c>
      <c r="G8" s="128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8"/>
      <c r="AY8" s="128"/>
      <c r="AZ8" s="128"/>
      <c r="CN8" s="55"/>
      <c r="CO8" s="55"/>
      <c r="CP8" s="55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  <c r="DI8" s="582"/>
      <c r="DJ8" s="582"/>
      <c r="DK8" s="582"/>
      <c r="DL8" s="582"/>
      <c r="DM8" s="582"/>
      <c r="DN8" s="582"/>
      <c r="DO8" s="582"/>
      <c r="DP8" s="582"/>
      <c r="DQ8" s="582"/>
      <c r="DR8" s="582"/>
      <c r="DS8" s="582"/>
      <c r="DT8" s="582"/>
      <c r="DU8" s="582"/>
      <c r="DV8" s="582"/>
      <c r="DW8" s="582"/>
      <c r="DX8" s="582"/>
      <c r="DY8" s="582"/>
      <c r="DZ8" s="582"/>
      <c r="EA8" s="582"/>
      <c r="EB8" s="582"/>
      <c r="EC8" s="582"/>
      <c r="ED8" s="582"/>
      <c r="EE8" s="582"/>
      <c r="EF8" s="582"/>
      <c r="EG8" s="582"/>
      <c r="EH8" s="582"/>
      <c r="EI8" s="582"/>
      <c r="EJ8" s="582"/>
      <c r="EK8" s="582"/>
      <c r="EL8" s="582"/>
      <c r="EM8" s="582"/>
      <c r="EN8" s="582"/>
      <c r="EO8" s="582"/>
      <c r="EP8" s="582"/>
      <c r="EQ8" s="582"/>
      <c r="ER8" s="582"/>
      <c r="ES8" s="582"/>
      <c r="ET8" s="582"/>
      <c r="EU8" s="582"/>
      <c r="EV8" s="582"/>
      <c r="EW8" s="582"/>
      <c r="EX8" s="582"/>
      <c r="EY8" s="582"/>
      <c r="EZ8" s="582"/>
      <c r="FA8" s="582"/>
      <c r="FB8" s="582"/>
      <c r="FC8" s="582"/>
      <c r="FD8" s="582"/>
      <c r="FE8" s="582"/>
      <c r="FF8" s="582"/>
      <c r="FG8" s="582"/>
      <c r="FH8" s="582"/>
      <c r="FI8" s="582"/>
    </row>
    <row r="9" spans="3:165" s="54" customFormat="1" ht="12.75" customHeight="1">
      <c r="C9" s="104"/>
      <c r="D9" s="104"/>
      <c r="E9" s="104" t="s">
        <v>669</v>
      </c>
      <c r="F9" s="104"/>
      <c r="G9" s="104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 t="s">
        <v>688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04"/>
      <c r="AY9" s="104"/>
      <c r="AZ9" s="104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681" t="s">
        <v>384</v>
      </c>
      <c r="CY9" s="681"/>
      <c r="CZ9" s="681"/>
      <c r="DA9" s="681"/>
      <c r="DB9" s="681"/>
      <c r="DC9" s="681"/>
      <c r="DD9" s="681"/>
      <c r="DE9" s="681"/>
      <c r="DF9" s="681"/>
      <c r="DG9" s="681"/>
      <c r="DH9" s="681"/>
      <c r="DI9" s="681"/>
      <c r="DJ9" s="681"/>
      <c r="DK9" s="681"/>
      <c r="DL9" s="681"/>
      <c r="DM9" s="681"/>
      <c r="DN9" s="681"/>
      <c r="DO9" s="681"/>
      <c r="DP9" s="681"/>
      <c r="DQ9" s="681"/>
      <c r="DR9" s="681"/>
      <c r="DS9" s="681"/>
      <c r="DT9" s="681"/>
      <c r="DU9" s="681"/>
      <c r="DV9" s="681"/>
      <c r="DW9" s="681"/>
      <c r="DX9" s="681"/>
      <c r="DY9" s="681"/>
      <c r="DZ9" s="681"/>
      <c r="EA9" s="681"/>
      <c r="EB9" s="681"/>
      <c r="EC9" s="681"/>
      <c r="ED9" s="681"/>
      <c r="EE9" s="681"/>
      <c r="EF9" s="681"/>
      <c r="EG9" s="681"/>
      <c r="EH9" s="681"/>
      <c r="EI9" s="681"/>
      <c r="EJ9" s="681"/>
      <c r="EK9" s="681"/>
      <c r="EL9" s="681"/>
      <c r="EM9" s="681"/>
      <c r="EN9" s="681"/>
      <c r="EO9" s="681"/>
      <c r="EP9" s="681"/>
      <c r="EQ9" s="681"/>
      <c r="ER9" s="681"/>
      <c r="ES9" s="681"/>
      <c r="ET9" s="681"/>
      <c r="EU9" s="681"/>
      <c r="EV9" s="681"/>
      <c r="EW9" s="681"/>
      <c r="EX9" s="681"/>
      <c r="EY9" s="681"/>
      <c r="EZ9" s="681"/>
      <c r="FA9" s="681"/>
      <c r="FB9" s="681"/>
      <c r="FC9" s="681"/>
      <c r="FD9" s="681"/>
      <c r="FE9" s="681"/>
      <c r="FF9" s="681"/>
      <c r="FG9" s="681"/>
      <c r="FH9" s="681"/>
      <c r="FI9" s="681"/>
    </row>
    <row r="10" spans="3:165" s="56" customFormat="1" ht="12.75" customHeight="1" hidden="1">
      <c r="C10" s="128"/>
      <c r="D10" s="128"/>
      <c r="E10" s="128"/>
      <c r="F10" s="128"/>
      <c r="G10" s="128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8"/>
      <c r="AY10" s="128"/>
      <c r="AZ10" s="12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4"/>
      <c r="CY10" s="584"/>
      <c r="CZ10" s="584"/>
      <c r="DA10" s="584"/>
      <c r="DB10" s="584"/>
      <c r="DC10" s="584"/>
      <c r="DD10" s="584"/>
      <c r="DE10" s="584"/>
      <c r="DF10" s="584"/>
      <c r="DG10" s="584"/>
      <c r="DH10" s="584"/>
      <c r="DI10" s="584"/>
      <c r="DJ10" s="584"/>
      <c r="DK10" s="584"/>
      <c r="DL10" s="584"/>
      <c r="DM10" s="584"/>
      <c r="DN10" s="584"/>
      <c r="DO10" s="584"/>
      <c r="DP10" s="584"/>
      <c r="DQ10" s="584"/>
      <c r="DR10" s="584"/>
      <c r="DS10" s="584"/>
      <c r="DT10" s="584"/>
      <c r="DU10" s="584"/>
      <c r="DV10" s="584"/>
      <c r="DW10" s="584"/>
      <c r="DX10" s="584"/>
      <c r="DY10" s="582"/>
      <c r="DZ10" s="582"/>
      <c r="EA10" s="582"/>
      <c r="EB10" s="582"/>
      <c r="EC10" s="582"/>
      <c r="ED10" s="582"/>
      <c r="EE10" s="582"/>
      <c r="EF10" s="582"/>
      <c r="EG10" s="582"/>
      <c r="EH10" s="582"/>
      <c r="EI10" s="582"/>
      <c r="EJ10" s="582"/>
      <c r="EK10" s="582"/>
      <c r="EL10" s="582"/>
      <c r="EM10" s="582"/>
      <c r="EN10" s="582"/>
      <c r="EO10" s="582"/>
      <c r="EP10" s="582"/>
      <c r="EQ10" s="582"/>
      <c r="ER10" s="582"/>
      <c r="ES10" s="582"/>
      <c r="ET10" s="582"/>
      <c r="EU10" s="582"/>
      <c r="EV10" s="582"/>
      <c r="EW10" s="582"/>
      <c r="EX10" s="582"/>
      <c r="EY10" s="582"/>
      <c r="EZ10" s="582"/>
      <c r="FA10" s="582"/>
      <c r="FB10" s="582"/>
      <c r="FC10" s="582"/>
      <c r="FD10" s="582"/>
      <c r="FE10" s="582"/>
      <c r="FF10" s="582"/>
      <c r="FG10" s="582"/>
      <c r="FH10" s="582"/>
      <c r="FI10" s="582"/>
    </row>
    <row r="11" spans="3:165" s="54" customFormat="1" ht="9.75" customHeight="1">
      <c r="C11" s="104"/>
      <c r="D11" s="104"/>
      <c r="E11" s="104"/>
      <c r="F11" s="104"/>
      <c r="G11" s="104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04"/>
      <c r="AY11" s="104"/>
      <c r="AZ11" s="104"/>
      <c r="CN11" s="57"/>
      <c r="CO11" s="57"/>
      <c r="CP11" s="57"/>
      <c r="CQ11" s="57"/>
      <c r="CR11" s="583"/>
      <c r="CS11" s="583"/>
      <c r="CT11" s="583"/>
      <c r="CU11" s="583"/>
      <c r="CV11" s="583"/>
      <c r="CW11" s="583"/>
      <c r="CX11" s="583"/>
      <c r="CY11" s="583"/>
      <c r="CZ11" s="583"/>
      <c r="DA11" s="583"/>
      <c r="DB11" s="583"/>
      <c r="DC11" s="583"/>
      <c r="DD11" s="583"/>
      <c r="DE11" s="583"/>
      <c r="DF11" s="583"/>
      <c r="DG11" s="583"/>
      <c r="DH11" s="583"/>
      <c r="DI11" s="583"/>
      <c r="DJ11" s="583"/>
      <c r="DK11" s="583"/>
      <c r="DL11" s="583"/>
      <c r="DM11" s="583"/>
      <c r="DN11" s="583"/>
      <c r="DO11" s="583"/>
      <c r="DP11" s="583"/>
      <c r="DQ11" s="583"/>
      <c r="DR11" s="583"/>
      <c r="DS11" s="583"/>
      <c r="DT11" s="583"/>
      <c r="DU11" s="583"/>
      <c r="DV11" s="583"/>
      <c r="DW11" s="583"/>
      <c r="DX11" s="583"/>
      <c r="DY11" s="57"/>
      <c r="DZ11" s="57"/>
      <c r="EA11" s="57"/>
      <c r="EB11" s="57"/>
      <c r="EC11" s="682" t="s">
        <v>668</v>
      </c>
      <c r="ED11" s="682"/>
      <c r="EE11" s="682"/>
      <c r="EF11" s="682"/>
      <c r="EG11" s="682"/>
      <c r="EH11" s="682"/>
      <c r="EI11" s="682"/>
      <c r="EJ11" s="682"/>
      <c r="EK11" s="682"/>
      <c r="EL11" s="682"/>
      <c r="EM11" s="682"/>
      <c r="EN11" s="682"/>
      <c r="EO11" s="682"/>
      <c r="EP11" s="682"/>
      <c r="EQ11" s="682"/>
      <c r="ER11" s="682"/>
      <c r="ES11" s="682"/>
      <c r="ET11" s="682"/>
      <c r="EU11" s="682"/>
      <c r="EV11" s="682"/>
      <c r="EW11" s="682"/>
      <c r="EX11" s="682"/>
      <c r="EY11" s="682"/>
      <c r="EZ11" s="682"/>
      <c r="FA11" s="682"/>
      <c r="FB11" s="682"/>
      <c r="FC11" s="682"/>
      <c r="FD11" s="682"/>
      <c r="FE11" s="682"/>
      <c r="FF11" s="682"/>
      <c r="FG11" s="682"/>
      <c r="FH11" s="682"/>
      <c r="FI11" s="682"/>
    </row>
    <row r="12" spans="3:165" s="56" customFormat="1" ht="12.75" customHeight="1">
      <c r="C12" s="128"/>
      <c r="D12" s="128"/>
      <c r="E12" s="128"/>
      <c r="F12" s="128"/>
      <c r="G12" s="128"/>
      <c r="H12" s="711" t="s">
        <v>614</v>
      </c>
      <c r="I12" s="711"/>
      <c r="J12" s="711"/>
      <c r="K12" s="712" t="s">
        <v>20</v>
      </c>
      <c r="L12" s="712"/>
      <c r="M12" s="127"/>
      <c r="N12" s="711" t="s">
        <v>671</v>
      </c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711"/>
      <c r="Z12" s="711"/>
      <c r="AA12" s="711"/>
      <c r="AB12" s="711"/>
      <c r="AC12" s="713">
        <v>20</v>
      </c>
      <c r="AD12" s="713"/>
      <c r="AE12" s="713"/>
      <c r="AF12" s="714" t="s">
        <v>511</v>
      </c>
      <c r="AG12" s="714"/>
      <c r="AH12" s="714"/>
      <c r="AI12" s="712" t="s">
        <v>3</v>
      </c>
      <c r="AJ12" s="712"/>
      <c r="AK12" s="712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8"/>
      <c r="AY12" s="128"/>
      <c r="AZ12" s="128"/>
      <c r="CN12" s="58"/>
      <c r="CO12" s="58"/>
      <c r="CP12" s="58"/>
      <c r="CQ12" s="58"/>
      <c r="CR12" s="584" t="s">
        <v>18</v>
      </c>
      <c r="CS12" s="584"/>
      <c r="CT12" s="584"/>
      <c r="CU12" s="584"/>
      <c r="CV12" s="584"/>
      <c r="CW12" s="584"/>
      <c r="CX12" s="584"/>
      <c r="CY12" s="584"/>
      <c r="CZ12" s="584"/>
      <c r="DA12" s="584"/>
      <c r="DB12" s="584"/>
      <c r="DC12" s="584"/>
      <c r="DD12" s="584"/>
      <c r="DE12" s="584"/>
      <c r="DF12" s="584"/>
      <c r="DG12" s="584"/>
      <c r="DH12" s="584"/>
      <c r="DI12" s="584"/>
      <c r="DJ12" s="584"/>
      <c r="DK12" s="584"/>
      <c r="DL12" s="584"/>
      <c r="DM12" s="584"/>
      <c r="DN12" s="584"/>
      <c r="DO12" s="584"/>
      <c r="DP12" s="584"/>
      <c r="DQ12" s="584"/>
      <c r="DR12" s="584"/>
      <c r="DS12" s="584"/>
      <c r="DT12" s="584"/>
      <c r="DU12" s="584"/>
      <c r="DV12" s="584"/>
      <c r="DW12" s="584"/>
      <c r="DX12" s="584"/>
      <c r="DY12" s="58"/>
      <c r="DZ12" s="58"/>
      <c r="EA12" s="58"/>
      <c r="EB12" s="58"/>
      <c r="EC12" s="585" t="s">
        <v>19</v>
      </c>
      <c r="ED12" s="585"/>
      <c r="EE12" s="585"/>
      <c r="EF12" s="585"/>
      <c r="EG12" s="585"/>
      <c r="EH12" s="585"/>
      <c r="EI12" s="585"/>
      <c r="EJ12" s="585"/>
      <c r="EK12" s="585"/>
      <c r="EL12" s="585"/>
      <c r="EM12" s="585"/>
      <c r="EN12" s="585"/>
      <c r="EO12" s="585"/>
      <c r="EP12" s="585"/>
      <c r="EQ12" s="585"/>
      <c r="ER12" s="585"/>
      <c r="ES12" s="585"/>
      <c r="ET12" s="585"/>
      <c r="EU12" s="585"/>
      <c r="EV12" s="585"/>
      <c r="EW12" s="585"/>
      <c r="EX12" s="585"/>
      <c r="EY12" s="585"/>
      <c r="EZ12" s="585"/>
      <c r="FA12" s="585"/>
      <c r="FB12" s="585"/>
      <c r="FC12" s="585"/>
      <c r="FD12" s="585"/>
      <c r="FE12" s="585"/>
      <c r="FF12" s="585"/>
      <c r="FG12" s="585"/>
      <c r="FH12" s="585"/>
      <c r="FI12" s="585"/>
    </row>
    <row r="13" spans="92:166" s="54" customFormat="1" ht="11.25" customHeight="1" hidden="1"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60"/>
    </row>
    <row r="14" spans="92:166" s="56" customFormat="1" ht="11.25" hidden="1"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61"/>
    </row>
    <row r="15" spans="92:165" s="54" customFormat="1" ht="3" customHeight="1" hidden="1"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</row>
    <row r="16" spans="90:118" s="54" customFormat="1" ht="12" hidden="1">
      <c r="CL16" s="60"/>
      <c r="CM16" s="60"/>
      <c r="CN16" s="63"/>
      <c r="CO16" s="63"/>
      <c r="CP16" s="63"/>
      <c r="CQ16" s="63"/>
      <c r="CR16" s="63"/>
      <c r="CS16" s="63"/>
      <c r="CT16" s="64"/>
      <c r="CU16" s="64"/>
      <c r="CV16" s="64"/>
      <c r="CW16" s="64"/>
      <c r="CX16" s="63"/>
      <c r="CY16" s="63"/>
      <c r="CZ16" s="63"/>
      <c r="DA16" s="64"/>
      <c r="DB16" s="64"/>
      <c r="DC16" s="64"/>
      <c r="DD16" s="60"/>
      <c r="DE16" s="60"/>
      <c r="DF16" s="65"/>
      <c r="DG16" s="65"/>
      <c r="DH16" s="65"/>
      <c r="DI16" s="65"/>
      <c r="DJ16" s="65"/>
      <c r="DK16" s="65"/>
      <c r="DL16" s="65"/>
      <c r="DM16" s="64"/>
      <c r="DN16" s="60"/>
    </row>
    <row r="17" spans="1:145" s="66" customFormat="1" ht="12.75" customHeight="1" hidden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CL17" s="67"/>
      <c r="CM17" s="67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</row>
    <row r="18" spans="2:145" s="66" customFormat="1" ht="12.75" customHeigh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705" t="s">
        <v>386</v>
      </c>
      <c r="BD18" s="705"/>
      <c r="BE18" s="705"/>
      <c r="BF18" s="705"/>
      <c r="BG18" s="705"/>
      <c r="BH18" s="705"/>
      <c r="BI18" s="705"/>
      <c r="BJ18" s="705"/>
      <c r="BK18" s="705"/>
      <c r="BL18" s="705"/>
      <c r="BM18" s="705"/>
      <c r="BN18" s="705"/>
      <c r="BO18" s="705"/>
      <c r="BP18" s="705"/>
      <c r="BQ18" s="705"/>
      <c r="BR18" s="705"/>
      <c r="BS18" s="705"/>
      <c r="BT18" s="705"/>
      <c r="BU18" s="705"/>
      <c r="BV18" s="705"/>
      <c r="BW18" s="705"/>
      <c r="BX18" s="705"/>
      <c r="BY18" s="705"/>
      <c r="BZ18" s="705"/>
      <c r="CA18" s="705"/>
      <c r="CB18" s="705"/>
      <c r="CC18" s="705"/>
      <c r="CD18" s="705"/>
      <c r="CE18" s="705"/>
      <c r="CF18" s="705"/>
      <c r="CG18" s="705"/>
      <c r="CH18" s="705"/>
      <c r="CI18" s="705"/>
      <c r="CJ18" s="705"/>
      <c r="CK18" s="705"/>
      <c r="CL18" s="705"/>
      <c r="CM18" s="705"/>
      <c r="CN18" s="705"/>
      <c r="CO18" s="705"/>
      <c r="CP18" s="705"/>
      <c r="CQ18" s="705"/>
      <c r="CR18" s="705"/>
      <c r="CS18" s="705"/>
      <c r="CT18" s="705"/>
      <c r="CU18" s="705"/>
      <c r="CV18" s="705"/>
      <c r="CW18" s="705"/>
      <c r="CX18" s="705"/>
      <c r="CY18" s="705"/>
      <c r="CZ18" s="705"/>
      <c r="DA18" s="705"/>
      <c r="DB18" s="705"/>
      <c r="DC18" s="705"/>
      <c r="DD18" s="705"/>
      <c r="DE18" s="705"/>
      <c r="DF18" s="705"/>
      <c r="DG18" s="705"/>
      <c r="DH18" s="705"/>
      <c r="DI18" s="705"/>
      <c r="DJ18" s="705"/>
      <c r="DK18" s="705"/>
      <c r="DL18" s="705"/>
      <c r="DM18" s="705"/>
      <c r="DN18" s="705"/>
      <c r="DO18" s="705"/>
      <c r="DP18" s="705"/>
      <c r="DQ18" s="705"/>
      <c r="DR18" s="705"/>
      <c r="DS18" s="705"/>
      <c r="DT18" s="705"/>
      <c r="DU18" s="705"/>
      <c r="DV18" s="705"/>
      <c r="DW18" s="705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</row>
    <row r="19" spans="1:145" s="66" customFormat="1" ht="12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BC19" s="706" t="s">
        <v>468</v>
      </c>
      <c r="BD19" s="706"/>
      <c r="BE19" s="706"/>
      <c r="BF19" s="706"/>
      <c r="BG19" s="706"/>
      <c r="BH19" s="706"/>
      <c r="BI19" s="706"/>
      <c r="BJ19" s="706"/>
      <c r="BK19" s="706"/>
      <c r="BL19" s="706"/>
      <c r="BM19" s="706"/>
      <c r="BN19" s="706"/>
      <c r="BO19" s="706"/>
      <c r="BP19" s="706"/>
      <c r="BQ19" s="706"/>
      <c r="BR19" s="706"/>
      <c r="BS19" s="706"/>
      <c r="BT19" s="706"/>
      <c r="BU19" s="706"/>
      <c r="BV19" s="706"/>
      <c r="BW19" s="706"/>
      <c r="BX19" s="706"/>
      <c r="BY19" s="706"/>
      <c r="BZ19" s="706"/>
      <c r="CA19" s="706"/>
      <c r="CB19" s="706"/>
      <c r="CC19" s="706"/>
      <c r="CD19" s="706"/>
      <c r="CE19" s="706"/>
      <c r="CF19" s="706"/>
      <c r="CG19" s="706"/>
      <c r="CH19" s="706"/>
      <c r="CI19" s="706"/>
      <c r="CJ19" s="706"/>
      <c r="CK19" s="706"/>
      <c r="CL19" s="706"/>
      <c r="CM19" s="706"/>
      <c r="CN19" s="706"/>
      <c r="CO19" s="706"/>
      <c r="CP19" s="706"/>
      <c r="CQ19" s="706"/>
      <c r="CR19" s="706"/>
      <c r="CS19" s="706"/>
      <c r="CT19" s="706"/>
      <c r="CU19" s="706"/>
      <c r="CV19" s="706"/>
      <c r="CW19" s="706"/>
      <c r="CX19" s="706"/>
      <c r="CY19" s="706"/>
      <c r="CZ19" s="706"/>
      <c r="DA19" s="706"/>
      <c r="DB19" s="706"/>
      <c r="DC19" s="706"/>
      <c r="DD19" s="706"/>
      <c r="DE19" s="706"/>
      <c r="DF19" s="706"/>
      <c r="DG19" s="706"/>
      <c r="DH19" s="706"/>
      <c r="DI19" s="706"/>
      <c r="DJ19" s="706"/>
      <c r="DK19" s="706"/>
      <c r="DL19" s="706"/>
      <c r="DM19" s="706"/>
      <c r="DN19" s="706"/>
      <c r="DO19" s="706"/>
      <c r="DP19" s="706"/>
      <c r="DQ19" s="706"/>
      <c r="DR19" s="706"/>
      <c r="DS19" s="706"/>
      <c r="DT19" s="706"/>
      <c r="DU19" s="706"/>
      <c r="DV19" s="706"/>
      <c r="DW19" s="706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</row>
    <row r="20" spans="146:165" s="70" customFormat="1" ht="13.5" customHeight="1" thickBot="1">
      <c r="EP20" s="683" t="s">
        <v>385</v>
      </c>
      <c r="EQ20" s="684"/>
      <c r="ER20" s="684"/>
      <c r="ES20" s="684"/>
      <c r="ET20" s="684"/>
      <c r="EU20" s="684"/>
      <c r="EV20" s="684"/>
      <c r="EW20" s="684"/>
      <c r="EX20" s="684"/>
      <c r="EY20" s="684"/>
      <c r="EZ20" s="684"/>
      <c r="FA20" s="684"/>
      <c r="FB20" s="684"/>
      <c r="FC20" s="684"/>
      <c r="FD20" s="684"/>
      <c r="FE20" s="684"/>
      <c r="FF20" s="684"/>
      <c r="FG20" s="684"/>
      <c r="FH20" s="684"/>
      <c r="FI20" s="685"/>
    </row>
    <row r="21" spans="55:184" s="66" customFormat="1" ht="12.75" customHeight="1">
      <c r="BC21" s="686" t="s">
        <v>681</v>
      </c>
      <c r="BD21" s="686"/>
      <c r="BE21" s="686"/>
      <c r="BF21" s="686"/>
      <c r="BG21" s="686"/>
      <c r="BH21" s="686"/>
      <c r="BI21" s="686"/>
      <c r="BJ21" s="686"/>
      <c r="BK21" s="686"/>
      <c r="BL21" s="686"/>
      <c r="BM21" s="686"/>
      <c r="BN21" s="686"/>
      <c r="BO21" s="686"/>
      <c r="BP21" s="686"/>
      <c r="BQ21" s="686"/>
      <c r="BR21" s="686"/>
      <c r="BS21" s="686"/>
      <c r="BT21" s="686"/>
      <c r="BU21" s="686"/>
      <c r="BV21" s="686"/>
      <c r="BW21" s="686"/>
      <c r="BX21" s="686"/>
      <c r="BY21" s="686"/>
      <c r="BZ21" s="686"/>
      <c r="CA21" s="686"/>
      <c r="CB21" s="686"/>
      <c r="CC21" s="686"/>
      <c r="CD21" s="686"/>
      <c r="CE21" s="686"/>
      <c r="CF21" s="686"/>
      <c r="CG21" s="686"/>
      <c r="CH21" s="686"/>
      <c r="CI21" s="686"/>
      <c r="CJ21" s="686"/>
      <c r="CK21" s="686"/>
      <c r="CL21" s="686"/>
      <c r="CM21" s="686"/>
      <c r="CN21" s="686"/>
      <c r="CO21" s="686"/>
      <c r="CP21" s="686"/>
      <c r="CQ21" s="686"/>
      <c r="CR21" s="686"/>
      <c r="CS21" s="686"/>
      <c r="CT21" s="686"/>
      <c r="CU21" s="686"/>
      <c r="CV21" s="686"/>
      <c r="CW21" s="686"/>
      <c r="CX21" s="686"/>
      <c r="CY21" s="686"/>
      <c r="CZ21" s="686"/>
      <c r="DA21" s="686"/>
      <c r="DB21" s="686"/>
      <c r="DC21" s="686"/>
      <c r="DD21" s="686"/>
      <c r="DE21" s="686"/>
      <c r="DF21" s="686"/>
      <c r="DG21" s="686"/>
      <c r="DH21" s="686"/>
      <c r="DI21" s="686"/>
      <c r="DJ21" s="686"/>
      <c r="DK21" s="686"/>
      <c r="DL21" s="686"/>
      <c r="DM21" s="686"/>
      <c r="DN21" s="686"/>
      <c r="DO21" s="686"/>
      <c r="DP21" s="686"/>
      <c r="DQ21" s="686"/>
      <c r="DR21" s="686"/>
      <c r="DS21" s="686"/>
      <c r="DT21" s="686"/>
      <c r="DU21" s="686"/>
      <c r="DV21" s="686"/>
      <c r="DW21" s="686"/>
      <c r="EN21" s="70" t="s">
        <v>388</v>
      </c>
      <c r="EP21" s="621" t="s">
        <v>387</v>
      </c>
      <c r="EQ21" s="622"/>
      <c r="ER21" s="622"/>
      <c r="ES21" s="622"/>
      <c r="ET21" s="622"/>
      <c r="EU21" s="622"/>
      <c r="EV21" s="622"/>
      <c r="EW21" s="622"/>
      <c r="EX21" s="622"/>
      <c r="EY21" s="622"/>
      <c r="EZ21" s="622"/>
      <c r="FA21" s="622"/>
      <c r="FB21" s="622"/>
      <c r="FC21" s="622"/>
      <c r="FD21" s="622"/>
      <c r="FE21" s="622"/>
      <c r="FF21" s="622"/>
      <c r="FG21" s="622"/>
      <c r="FH21" s="622"/>
      <c r="FI21" s="623"/>
      <c r="FS21" s="71"/>
      <c r="FT21" s="71"/>
      <c r="FU21" s="71"/>
      <c r="FV21" s="71"/>
      <c r="FW21" s="71"/>
      <c r="FX21" s="71"/>
      <c r="FY21" s="71"/>
      <c r="FZ21" s="71"/>
      <c r="GA21" s="71"/>
      <c r="GB21" s="71"/>
    </row>
    <row r="22" spans="1:184" s="66" customFormat="1" ht="26.25" customHeight="1">
      <c r="A22" s="54" t="s">
        <v>389</v>
      </c>
      <c r="BC22" s="710" t="s">
        <v>649</v>
      </c>
      <c r="BD22" s="710"/>
      <c r="BE22" s="710"/>
      <c r="BF22" s="710"/>
      <c r="BG22" s="710"/>
      <c r="BH22" s="710"/>
      <c r="BI22" s="710"/>
      <c r="BJ22" s="710"/>
      <c r="BK22" s="710"/>
      <c r="BL22" s="710"/>
      <c r="BM22" s="710"/>
      <c r="BN22" s="710"/>
      <c r="BO22" s="710"/>
      <c r="BP22" s="710"/>
      <c r="BQ22" s="710"/>
      <c r="BR22" s="710"/>
      <c r="BS22" s="710"/>
      <c r="BT22" s="710"/>
      <c r="BU22" s="710"/>
      <c r="BV22" s="710"/>
      <c r="BW22" s="710"/>
      <c r="BX22" s="710"/>
      <c r="BY22" s="710"/>
      <c r="BZ22" s="710"/>
      <c r="CA22" s="710"/>
      <c r="CB22" s="710"/>
      <c r="CC22" s="710"/>
      <c r="CD22" s="710"/>
      <c r="CE22" s="710"/>
      <c r="CF22" s="710"/>
      <c r="CG22" s="710"/>
      <c r="CH22" s="710"/>
      <c r="CI22" s="710"/>
      <c r="CJ22" s="710"/>
      <c r="CK22" s="710"/>
      <c r="CL22" s="710"/>
      <c r="CM22" s="710"/>
      <c r="CN22" s="710"/>
      <c r="CO22" s="710"/>
      <c r="CP22" s="710"/>
      <c r="CQ22" s="710"/>
      <c r="CR22" s="710"/>
      <c r="CS22" s="710"/>
      <c r="CT22" s="710"/>
      <c r="CU22" s="710"/>
      <c r="CV22" s="710"/>
      <c r="CW22" s="710"/>
      <c r="CX22" s="710"/>
      <c r="CY22" s="710"/>
      <c r="CZ22" s="710"/>
      <c r="DA22" s="710"/>
      <c r="DB22" s="710"/>
      <c r="DC22" s="710"/>
      <c r="DD22" s="710"/>
      <c r="DE22" s="710"/>
      <c r="DF22" s="710"/>
      <c r="DG22" s="710"/>
      <c r="DH22" s="710"/>
      <c r="DI22" s="710"/>
      <c r="DJ22" s="710"/>
      <c r="DK22" s="710"/>
      <c r="DL22" s="710"/>
      <c r="DM22" s="710"/>
      <c r="DN22" s="710"/>
      <c r="DO22" s="710"/>
      <c r="DP22" s="710"/>
      <c r="DQ22" s="710"/>
      <c r="DR22" s="710"/>
      <c r="DS22" s="710"/>
      <c r="DT22" s="710"/>
      <c r="DU22" s="710"/>
      <c r="DV22" s="710"/>
      <c r="DW22" s="710"/>
      <c r="DX22" s="710"/>
      <c r="DY22" s="710"/>
      <c r="DZ22" s="710"/>
      <c r="EA22" s="710"/>
      <c r="EB22" s="710"/>
      <c r="EC22" s="710"/>
      <c r="EN22" s="66" t="s">
        <v>27</v>
      </c>
      <c r="EP22" s="679" t="s">
        <v>672</v>
      </c>
      <c r="EQ22" s="596"/>
      <c r="ER22" s="596"/>
      <c r="ES22" s="596"/>
      <c r="ET22" s="596"/>
      <c r="EU22" s="596"/>
      <c r="EV22" s="596"/>
      <c r="EW22" s="596"/>
      <c r="EX22" s="596"/>
      <c r="EY22" s="596"/>
      <c r="EZ22" s="596"/>
      <c r="FA22" s="596"/>
      <c r="FB22" s="596"/>
      <c r="FC22" s="596"/>
      <c r="FD22" s="596"/>
      <c r="FE22" s="596"/>
      <c r="FF22" s="596"/>
      <c r="FG22" s="596"/>
      <c r="FH22" s="596"/>
      <c r="FI22" s="680"/>
      <c r="FS22" s="71"/>
      <c r="FT22" s="71"/>
      <c r="FU22" s="71"/>
      <c r="FV22" s="71"/>
      <c r="FW22" s="71"/>
      <c r="FX22" s="71"/>
      <c r="FY22" s="71"/>
      <c r="FZ22" s="71"/>
      <c r="GA22" s="71"/>
      <c r="GB22" s="71"/>
    </row>
    <row r="23" spans="1:165" s="70" customFormat="1" ht="12.75" customHeight="1">
      <c r="A23" s="72" t="s">
        <v>391</v>
      </c>
      <c r="BC23" s="691" t="s">
        <v>650</v>
      </c>
      <c r="BD23" s="691"/>
      <c r="BE23" s="691"/>
      <c r="BF23" s="691"/>
      <c r="BG23" s="691"/>
      <c r="BH23" s="691"/>
      <c r="BI23" s="691"/>
      <c r="BJ23" s="691"/>
      <c r="BK23" s="691"/>
      <c r="BL23" s="691"/>
      <c r="BM23" s="691"/>
      <c r="BN23" s="691"/>
      <c r="BO23" s="691"/>
      <c r="BP23" s="691"/>
      <c r="BQ23" s="691"/>
      <c r="BR23" s="691"/>
      <c r="BS23" s="691"/>
      <c r="BT23" s="691"/>
      <c r="BU23" s="691"/>
      <c r="BV23" s="691"/>
      <c r="BW23" s="691"/>
      <c r="BX23" s="691"/>
      <c r="BY23" s="691"/>
      <c r="BZ23" s="691"/>
      <c r="CA23" s="691"/>
      <c r="CB23" s="691"/>
      <c r="CC23" s="691"/>
      <c r="CD23" s="691"/>
      <c r="CE23" s="691"/>
      <c r="CF23" s="691"/>
      <c r="CG23" s="691"/>
      <c r="CH23" s="691"/>
      <c r="CI23" s="691"/>
      <c r="CJ23" s="691"/>
      <c r="CK23" s="691"/>
      <c r="CL23" s="691"/>
      <c r="CM23" s="691"/>
      <c r="CN23" s="691"/>
      <c r="CO23" s="691"/>
      <c r="CP23" s="691"/>
      <c r="CQ23" s="691"/>
      <c r="CR23" s="691"/>
      <c r="CS23" s="691"/>
      <c r="CT23" s="691"/>
      <c r="CU23" s="691"/>
      <c r="CV23" s="691"/>
      <c r="CW23" s="691"/>
      <c r="CX23" s="691"/>
      <c r="CY23" s="691"/>
      <c r="CZ23" s="691"/>
      <c r="DA23" s="691"/>
      <c r="DB23" s="691"/>
      <c r="DC23" s="691"/>
      <c r="DD23" s="691"/>
      <c r="DE23" s="691"/>
      <c r="DF23" s="691"/>
      <c r="DG23" s="691"/>
      <c r="DH23" s="691"/>
      <c r="DI23" s="691"/>
      <c r="DJ23" s="691"/>
      <c r="DK23" s="691"/>
      <c r="DL23" s="691"/>
      <c r="DM23" s="691"/>
      <c r="DN23" s="691"/>
      <c r="DO23" s="691"/>
      <c r="DP23" s="691"/>
      <c r="DQ23" s="691"/>
      <c r="DR23" s="691"/>
      <c r="DS23" s="691"/>
      <c r="DT23" s="691"/>
      <c r="DU23" s="691"/>
      <c r="DV23" s="691"/>
      <c r="DW23" s="691"/>
      <c r="DX23" s="90"/>
      <c r="DY23" s="90"/>
      <c r="DZ23" s="91"/>
      <c r="EA23" s="91"/>
      <c r="EB23" s="91"/>
      <c r="EC23" s="91"/>
      <c r="EN23" s="66" t="s">
        <v>390</v>
      </c>
      <c r="EP23" s="679" t="s">
        <v>651</v>
      </c>
      <c r="EQ23" s="596"/>
      <c r="ER23" s="596"/>
      <c r="ES23" s="596"/>
      <c r="ET23" s="596"/>
      <c r="EU23" s="596"/>
      <c r="EV23" s="596"/>
      <c r="EW23" s="596"/>
      <c r="EX23" s="596"/>
      <c r="EY23" s="596"/>
      <c r="EZ23" s="596"/>
      <c r="FA23" s="596"/>
      <c r="FB23" s="596"/>
      <c r="FC23" s="596"/>
      <c r="FD23" s="596"/>
      <c r="FE23" s="596"/>
      <c r="FF23" s="596"/>
      <c r="FG23" s="596"/>
      <c r="FH23" s="596"/>
      <c r="FI23" s="680"/>
    </row>
    <row r="24" spans="56:165" s="66" customFormat="1" ht="12"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EN24" s="66" t="s">
        <v>453</v>
      </c>
      <c r="EP24" s="679"/>
      <c r="EQ24" s="596"/>
      <c r="ER24" s="596"/>
      <c r="ES24" s="596"/>
      <c r="ET24" s="596"/>
      <c r="EU24" s="596"/>
      <c r="EV24" s="596"/>
      <c r="EW24" s="596"/>
      <c r="EX24" s="596"/>
      <c r="EY24" s="596"/>
      <c r="EZ24" s="596"/>
      <c r="FA24" s="596"/>
      <c r="FB24" s="596"/>
      <c r="FC24" s="596"/>
      <c r="FD24" s="596"/>
      <c r="FE24" s="596"/>
      <c r="FF24" s="596"/>
      <c r="FG24" s="596"/>
      <c r="FH24" s="596"/>
      <c r="FI24" s="680"/>
    </row>
    <row r="25" spans="1:187" s="66" customFormat="1" ht="12.75" customHeight="1">
      <c r="A25" s="54" t="s">
        <v>392</v>
      </c>
      <c r="BC25" s="710" t="s">
        <v>455</v>
      </c>
      <c r="BD25" s="710"/>
      <c r="BE25" s="710"/>
      <c r="BF25" s="710"/>
      <c r="BG25" s="710"/>
      <c r="BH25" s="710"/>
      <c r="BI25" s="710"/>
      <c r="BJ25" s="710"/>
      <c r="BK25" s="710"/>
      <c r="BL25" s="710"/>
      <c r="BM25" s="710"/>
      <c r="BN25" s="710"/>
      <c r="BO25" s="710"/>
      <c r="BP25" s="710"/>
      <c r="BQ25" s="710"/>
      <c r="BR25" s="710"/>
      <c r="BS25" s="710"/>
      <c r="BT25" s="710"/>
      <c r="BU25" s="710"/>
      <c r="BV25" s="710"/>
      <c r="BW25" s="710"/>
      <c r="BX25" s="710"/>
      <c r="BY25" s="710"/>
      <c r="BZ25" s="710"/>
      <c r="CA25" s="710"/>
      <c r="CB25" s="710"/>
      <c r="CC25" s="710"/>
      <c r="CD25" s="710"/>
      <c r="CE25" s="710"/>
      <c r="CF25" s="710"/>
      <c r="CG25" s="710"/>
      <c r="CH25" s="710"/>
      <c r="CI25" s="710"/>
      <c r="CJ25" s="710"/>
      <c r="CK25" s="710"/>
      <c r="CL25" s="710"/>
      <c r="CM25" s="710"/>
      <c r="CN25" s="710"/>
      <c r="CO25" s="710"/>
      <c r="CP25" s="710"/>
      <c r="CQ25" s="710"/>
      <c r="CR25" s="710"/>
      <c r="CS25" s="710"/>
      <c r="CT25" s="710"/>
      <c r="CU25" s="710"/>
      <c r="CV25" s="710"/>
      <c r="CW25" s="710"/>
      <c r="CX25" s="710"/>
      <c r="CY25" s="710"/>
      <c r="CZ25" s="710"/>
      <c r="DA25" s="710"/>
      <c r="DB25" s="710"/>
      <c r="DC25" s="710"/>
      <c r="DD25" s="710"/>
      <c r="DE25" s="710"/>
      <c r="DF25" s="710"/>
      <c r="DG25" s="710"/>
      <c r="DH25" s="710"/>
      <c r="DI25" s="710"/>
      <c r="DJ25" s="710"/>
      <c r="DK25" s="710"/>
      <c r="DL25" s="710"/>
      <c r="DM25" s="710"/>
      <c r="DN25" s="710"/>
      <c r="DO25" s="710"/>
      <c r="DP25" s="710"/>
      <c r="DQ25" s="710"/>
      <c r="DR25" s="710"/>
      <c r="DS25" s="710"/>
      <c r="DT25" s="710"/>
      <c r="DU25" s="710"/>
      <c r="DV25" s="710"/>
      <c r="DW25" s="710"/>
      <c r="DX25" s="710"/>
      <c r="DY25" s="710"/>
      <c r="DZ25" s="710"/>
      <c r="EA25" s="710"/>
      <c r="EB25" s="710"/>
      <c r="EC25" s="710"/>
      <c r="EN25" s="66" t="s">
        <v>393</v>
      </c>
      <c r="EP25" s="674" t="s">
        <v>547</v>
      </c>
      <c r="EQ25" s="606"/>
      <c r="ER25" s="606"/>
      <c r="ES25" s="606"/>
      <c r="ET25" s="606"/>
      <c r="EU25" s="606"/>
      <c r="EV25" s="606"/>
      <c r="EW25" s="606"/>
      <c r="EX25" s="606"/>
      <c r="EY25" s="606"/>
      <c r="EZ25" s="606"/>
      <c r="FA25" s="606"/>
      <c r="FB25" s="606"/>
      <c r="FC25" s="606"/>
      <c r="FD25" s="606"/>
      <c r="FE25" s="606"/>
      <c r="FF25" s="606"/>
      <c r="FG25" s="606"/>
      <c r="FH25" s="606"/>
      <c r="FI25" s="675"/>
      <c r="GE25" s="70"/>
    </row>
    <row r="26" spans="1:165" s="66" customFormat="1" ht="12" customHeight="1">
      <c r="A26" s="707" t="s">
        <v>394</v>
      </c>
      <c r="B26" s="707"/>
      <c r="C26" s="707"/>
      <c r="D26" s="707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07"/>
      <c r="AR26" s="707"/>
      <c r="AS26" s="707"/>
      <c r="AT26" s="707"/>
      <c r="AU26" s="707"/>
      <c r="AV26" s="707"/>
      <c r="AW26" s="707"/>
      <c r="AX26" s="707"/>
      <c r="AY26" s="707"/>
      <c r="AZ26" s="707"/>
      <c r="BA26" s="707"/>
      <c r="BB26" s="89"/>
      <c r="BC26" s="89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EP26" s="674"/>
      <c r="EQ26" s="606"/>
      <c r="ER26" s="606"/>
      <c r="ES26" s="606"/>
      <c r="ET26" s="606"/>
      <c r="EU26" s="606"/>
      <c r="EV26" s="606"/>
      <c r="EW26" s="606"/>
      <c r="EX26" s="606"/>
      <c r="EY26" s="606"/>
      <c r="EZ26" s="606"/>
      <c r="FA26" s="606"/>
      <c r="FB26" s="606"/>
      <c r="FC26" s="606"/>
      <c r="FD26" s="606"/>
      <c r="FE26" s="606"/>
      <c r="FF26" s="606"/>
      <c r="FG26" s="606"/>
      <c r="FH26" s="606"/>
      <c r="FI26" s="675"/>
    </row>
    <row r="27" spans="1:187" s="74" customFormat="1" ht="11.25" customHeight="1">
      <c r="A27" s="707"/>
      <c r="B27" s="707"/>
      <c r="C27" s="707"/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707"/>
      <c r="O27" s="707"/>
      <c r="P27" s="707"/>
      <c r="Q27" s="707"/>
      <c r="R27" s="707"/>
      <c r="S27" s="707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7"/>
      <c r="AE27" s="707"/>
      <c r="AF27" s="707"/>
      <c r="AG27" s="707"/>
      <c r="AH27" s="707"/>
      <c r="AI27" s="707"/>
      <c r="AJ27" s="707"/>
      <c r="AK27" s="707"/>
      <c r="AL27" s="707"/>
      <c r="AM27" s="707"/>
      <c r="AN27" s="707"/>
      <c r="AO27" s="707"/>
      <c r="AP27" s="707"/>
      <c r="AQ27" s="707"/>
      <c r="AR27" s="707"/>
      <c r="AS27" s="707"/>
      <c r="AT27" s="707"/>
      <c r="AU27" s="707"/>
      <c r="AV27" s="707"/>
      <c r="AW27" s="707"/>
      <c r="AX27" s="707"/>
      <c r="AY27" s="707"/>
      <c r="AZ27" s="707"/>
      <c r="BA27" s="707"/>
      <c r="BB27" s="89"/>
      <c r="BC27" s="708" t="s">
        <v>456</v>
      </c>
      <c r="BD27" s="708"/>
      <c r="BE27" s="708"/>
      <c r="BF27" s="708"/>
      <c r="BG27" s="708"/>
      <c r="BH27" s="708"/>
      <c r="BI27" s="708"/>
      <c r="BJ27" s="708"/>
      <c r="BK27" s="708"/>
      <c r="BL27" s="708"/>
      <c r="BM27" s="708"/>
      <c r="BN27" s="708"/>
      <c r="BO27" s="708"/>
      <c r="BP27" s="708"/>
      <c r="BQ27" s="708"/>
      <c r="BR27" s="708"/>
      <c r="BS27" s="708"/>
      <c r="BT27" s="708"/>
      <c r="BU27" s="708"/>
      <c r="BV27" s="708"/>
      <c r="BW27" s="708"/>
      <c r="BX27" s="708"/>
      <c r="BY27" s="708"/>
      <c r="BZ27" s="708"/>
      <c r="CA27" s="708"/>
      <c r="CB27" s="708"/>
      <c r="CC27" s="708"/>
      <c r="CD27" s="708"/>
      <c r="CE27" s="708"/>
      <c r="CF27" s="708"/>
      <c r="CG27" s="708"/>
      <c r="CH27" s="708"/>
      <c r="CI27" s="708"/>
      <c r="CJ27" s="708"/>
      <c r="CK27" s="708"/>
      <c r="CL27" s="708"/>
      <c r="CM27" s="708"/>
      <c r="CN27" s="708"/>
      <c r="CO27" s="708"/>
      <c r="CP27" s="708"/>
      <c r="CQ27" s="708"/>
      <c r="CR27" s="708"/>
      <c r="CS27" s="708"/>
      <c r="CT27" s="708"/>
      <c r="CU27" s="708"/>
      <c r="CV27" s="708"/>
      <c r="CW27" s="708"/>
      <c r="CX27" s="708"/>
      <c r="CY27" s="708"/>
      <c r="CZ27" s="708"/>
      <c r="DA27" s="708"/>
      <c r="DB27" s="708"/>
      <c r="DC27" s="708"/>
      <c r="DD27" s="708"/>
      <c r="DE27" s="708"/>
      <c r="DF27" s="708"/>
      <c r="DG27" s="708"/>
      <c r="DH27" s="708"/>
      <c r="DI27" s="708"/>
      <c r="DJ27" s="708"/>
      <c r="DK27" s="708"/>
      <c r="DL27" s="708"/>
      <c r="DM27" s="708"/>
      <c r="DN27" s="708"/>
      <c r="DO27" s="708"/>
      <c r="DP27" s="708"/>
      <c r="DQ27" s="708"/>
      <c r="DR27" s="708"/>
      <c r="DS27" s="708"/>
      <c r="DT27" s="708"/>
      <c r="DU27" s="708"/>
      <c r="DV27" s="708"/>
      <c r="DW27" s="708"/>
      <c r="DX27" s="708"/>
      <c r="DY27" s="708"/>
      <c r="DZ27" s="708"/>
      <c r="EA27" s="708"/>
      <c r="EB27" s="708"/>
      <c r="EC27" s="708"/>
      <c r="EN27" s="66" t="s">
        <v>395</v>
      </c>
      <c r="EP27" s="674" t="s">
        <v>454</v>
      </c>
      <c r="EQ27" s="606"/>
      <c r="ER27" s="606"/>
      <c r="ES27" s="606"/>
      <c r="ET27" s="606"/>
      <c r="EU27" s="606"/>
      <c r="EV27" s="606"/>
      <c r="EW27" s="606"/>
      <c r="EX27" s="606"/>
      <c r="EY27" s="606"/>
      <c r="EZ27" s="606"/>
      <c r="FA27" s="606"/>
      <c r="FB27" s="606"/>
      <c r="FC27" s="606"/>
      <c r="FD27" s="606"/>
      <c r="FE27" s="606"/>
      <c r="FF27" s="606"/>
      <c r="FG27" s="606"/>
      <c r="FH27" s="606"/>
      <c r="FI27" s="675"/>
      <c r="GD27" s="70"/>
      <c r="GE27" s="70"/>
    </row>
    <row r="28" spans="1:187" ht="12">
      <c r="A28" s="707" t="s">
        <v>396</v>
      </c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7"/>
      <c r="AI28" s="707"/>
      <c r="AJ28" s="707"/>
      <c r="AK28" s="707"/>
      <c r="AL28" s="707"/>
      <c r="AM28" s="707"/>
      <c r="AN28" s="707"/>
      <c r="AO28" s="707"/>
      <c r="AP28" s="707"/>
      <c r="AQ28" s="707"/>
      <c r="AR28" s="707"/>
      <c r="AS28" s="707"/>
      <c r="AT28" s="707"/>
      <c r="AU28" s="707"/>
      <c r="AV28" s="707"/>
      <c r="AW28" s="707"/>
      <c r="AX28" s="707"/>
      <c r="AY28" s="707"/>
      <c r="AZ28" s="707"/>
      <c r="BA28" s="707"/>
      <c r="BB28" s="89"/>
      <c r="BC28" s="709" t="s">
        <v>667</v>
      </c>
      <c r="BD28" s="709"/>
      <c r="BE28" s="709"/>
      <c r="BF28" s="709"/>
      <c r="BG28" s="709"/>
      <c r="BH28" s="709"/>
      <c r="BI28" s="709"/>
      <c r="BJ28" s="709"/>
      <c r="BK28" s="709"/>
      <c r="BL28" s="709"/>
      <c r="BM28" s="709"/>
      <c r="BN28" s="709"/>
      <c r="BO28" s="709"/>
      <c r="BP28" s="709"/>
      <c r="BQ28" s="709"/>
      <c r="BR28" s="709"/>
      <c r="BS28" s="709"/>
      <c r="BT28" s="709"/>
      <c r="BU28" s="709"/>
      <c r="BV28" s="709"/>
      <c r="BW28" s="709"/>
      <c r="BX28" s="709"/>
      <c r="BY28" s="709"/>
      <c r="BZ28" s="709"/>
      <c r="CA28" s="709"/>
      <c r="CB28" s="709"/>
      <c r="CC28" s="709"/>
      <c r="CD28" s="709"/>
      <c r="CE28" s="709"/>
      <c r="CF28" s="709"/>
      <c r="CG28" s="709"/>
      <c r="CH28" s="709"/>
      <c r="CI28" s="709"/>
      <c r="CJ28" s="709"/>
      <c r="CK28" s="709"/>
      <c r="CL28" s="709"/>
      <c r="CM28" s="709"/>
      <c r="CN28" s="709"/>
      <c r="CO28" s="709"/>
      <c r="CP28" s="709"/>
      <c r="CQ28" s="709"/>
      <c r="CR28" s="709"/>
      <c r="CS28" s="709"/>
      <c r="CT28" s="709"/>
      <c r="CU28" s="709"/>
      <c r="CV28" s="709"/>
      <c r="CW28" s="709"/>
      <c r="CX28" s="709"/>
      <c r="CY28" s="709"/>
      <c r="CZ28" s="709"/>
      <c r="DA28" s="709"/>
      <c r="DB28" s="709"/>
      <c r="DC28" s="709"/>
      <c r="DD28" s="709"/>
      <c r="DE28" s="709"/>
      <c r="DF28" s="709"/>
      <c r="DG28" s="709"/>
      <c r="DH28" s="709"/>
      <c r="DI28" s="709"/>
      <c r="DJ28" s="709"/>
      <c r="DK28" s="709"/>
      <c r="DL28" s="709"/>
      <c r="DM28" s="709"/>
      <c r="DN28" s="709"/>
      <c r="DO28" s="709"/>
      <c r="DP28" s="709"/>
      <c r="DQ28" s="709"/>
      <c r="DR28" s="709"/>
      <c r="DS28" s="709"/>
      <c r="DT28" s="709"/>
      <c r="DU28" s="709"/>
      <c r="DV28" s="709"/>
      <c r="DW28" s="709"/>
      <c r="DX28" s="709"/>
      <c r="DY28" s="709"/>
      <c r="DZ28" s="709"/>
      <c r="EA28" s="709"/>
      <c r="EB28" s="709"/>
      <c r="EC28" s="709"/>
      <c r="EN28" s="66" t="s">
        <v>390</v>
      </c>
      <c r="EP28" s="676"/>
      <c r="EQ28" s="677"/>
      <c r="ER28" s="677"/>
      <c r="ES28" s="677"/>
      <c r="ET28" s="677"/>
      <c r="EU28" s="677"/>
      <c r="EV28" s="677"/>
      <c r="EW28" s="677"/>
      <c r="EX28" s="677"/>
      <c r="EY28" s="677"/>
      <c r="EZ28" s="677"/>
      <c r="FA28" s="677"/>
      <c r="FB28" s="677"/>
      <c r="FC28" s="677"/>
      <c r="FD28" s="677"/>
      <c r="FE28" s="677"/>
      <c r="FF28" s="677"/>
      <c r="FG28" s="677"/>
      <c r="FH28" s="677"/>
      <c r="FI28" s="678"/>
      <c r="GC28" s="66"/>
      <c r="GD28" s="66"/>
      <c r="GE28" s="66"/>
    </row>
    <row r="29" spans="1:187" ht="13.5" customHeight="1" thickBot="1">
      <c r="A29" s="75" t="s">
        <v>397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EP29" s="657" t="s">
        <v>35</v>
      </c>
      <c r="EQ29" s="658"/>
      <c r="ER29" s="658"/>
      <c r="ES29" s="658"/>
      <c r="ET29" s="658"/>
      <c r="EU29" s="658"/>
      <c r="EV29" s="658"/>
      <c r="EW29" s="658"/>
      <c r="EX29" s="658"/>
      <c r="EY29" s="658"/>
      <c r="EZ29" s="658"/>
      <c r="FA29" s="658"/>
      <c r="FB29" s="658"/>
      <c r="FC29" s="658"/>
      <c r="FD29" s="658"/>
      <c r="FE29" s="658"/>
      <c r="FF29" s="658"/>
      <c r="FG29" s="658"/>
      <c r="FH29" s="658"/>
      <c r="FI29" s="659"/>
      <c r="GC29" s="66"/>
      <c r="GD29" s="66"/>
      <c r="GE29" s="66"/>
    </row>
    <row r="31" spans="1:165" s="76" customFormat="1" ht="24.75" customHeight="1">
      <c r="A31" s="660" t="s">
        <v>398</v>
      </c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0"/>
      <c r="AH31" s="660"/>
      <c r="AI31" s="660"/>
      <c r="AJ31" s="660"/>
      <c r="AK31" s="660"/>
      <c r="AL31" s="660"/>
      <c r="AM31" s="660"/>
      <c r="AN31" s="660"/>
      <c r="AO31" s="660"/>
      <c r="AP31" s="660"/>
      <c r="AQ31" s="660"/>
      <c r="AR31" s="660"/>
      <c r="AS31" s="660"/>
      <c r="AT31" s="660"/>
      <c r="AU31" s="660"/>
      <c r="AV31" s="660"/>
      <c r="AW31" s="660"/>
      <c r="AX31" s="660"/>
      <c r="AY31" s="660"/>
      <c r="AZ31" s="660"/>
      <c r="BA31" s="660"/>
      <c r="BB31" s="660"/>
      <c r="BC31" s="661"/>
      <c r="BD31" s="664" t="s">
        <v>263</v>
      </c>
      <c r="BE31" s="665"/>
      <c r="BF31" s="665"/>
      <c r="BG31" s="665"/>
      <c r="BH31" s="665"/>
      <c r="BI31" s="665"/>
      <c r="BJ31" s="665"/>
      <c r="BK31" s="665"/>
      <c r="BL31" s="665"/>
      <c r="BM31" s="666"/>
      <c r="BN31" s="664" t="s">
        <v>399</v>
      </c>
      <c r="BO31" s="665"/>
      <c r="BP31" s="665"/>
      <c r="BQ31" s="665"/>
      <c r="BR31" s="665"/>
      <c r="BS31" s="665"/>
      <c r="BT31" s="665"/>
      <c r="BU31" s="665"/>
      <c r="BV31" s="665"/>
      <c r="BW31" s="665"/>
      <c r="BX31" s="665"/>
      <c r="BY31" s="665"/>
      <c r="BZ31" s="665"/>
      <c r="CA31" s="665"/>
      <c r="CB31" s="665"/>
      <c r="CC31" s="665"/>
      <c r="CD31" s="665"/>
      <c r="CE31" s="665"/>
      <c r="CF31" s="665"/>
      <c r="CG31" s="665"/>
      <c r="CH31" s="665"/>
      <c r="CI31" s="665"/>
      <c r="CJ31" s="665"/>
      <c r="CK31" s="665"/>
      <c r="CL31" s="665"/>
      <c r="CM31" s="666"/>
      <c r="CN31" s="664" t="s">
        <v>400</v>
      </c>
      <c r="CO31" s="665"/>
      <c r="CP31" s="665"/>
      <c r="CQ31" s="665"/>
      <c r="CR31" s="665"/>
      <c r="CS31" s="665"/>
      <c r="CT31" s="665"/>
      <c r="CU31" s="665"/>
      <c r="CV31" s="665"/>
      <c r="CW31" s="665"/>
      <c r="CX31" s="665"/>
      <c r="CY31" s="665"/>
      <c r="CZ31" s="665"/>
      <c r="DA31" s="665"/>
      <c r="DB31" s="665"/>
      <c r="DC31" s="666"/>
      <c r="DD31" s="664" t="s">
        <v>401</v>
      </c>
      <c r="DE31" s="665"/>
      <c r="DF31" s="665"/>
      <c r="DG31" s="665"/>
      <c r="DH31" s="665"/>
      <c r="DI31" s="665"/>
      <c r="DJ31" s="665"/>
      <c r="DK31" s="665"/>
      <c r="DL31" s="665"/>
      <c r="DM31" s="665"/>
      <c r="DN31" s="665"/>
      <c r="DO31" s="665"/>
      <c r="DP31" s="665"/>
      <c r="DQ31" s="665"/>
      <c r="DR31" s="665"/>
      <c r="DS31" s="665"/>
      <c r="DT31" s="665"/>
      <c r="DU31" s="665"/>
      <c r="DV31" s="665"/>
      <c r="DW31" s="665"/>
      <c r="DX31" s="665"/>
      <c r="DY31" s="666"/>
      <c r="DZ31" s="670" t="s">
        <v>402</v>
      </c>
      <c r="EA31" s="670"/>
      <c r="EB31" s="670"/>
      <c r="EC31" s="670"/>
      <c r="ED31" s="670"/>
      <c r="EE31" s="670"/>
      <c r="EF31" s="670"/>
      <c r="EG31" s="670"/>
      <c r="EH31" s="670"/>
      <c r="EI31" s="670"/>
      <c r="EJ31" s="670"/>
      <c r="EK31" s="670"/>
      <c r="EL31" s="670"/>
      <c r="EM31" s="670"/>
      <c r="EN31" s="670"/>
      <c r="EO31" s="670"/>
      <c r="EP31" s="670"/>
      <c r="EQ31" s="670"/>
      <c r="ER31" s="670"/>
      <c r="ES31" s="670"/>
      <c r="ET31" s="670"/>
      <c r="EU31" s="670"/>
      <c r="EV31" s="670"/>
      <c r="EW31" s="670"/>
      <c r="EX31" s="670"/>
      <c r="EY31" s="670"/>
      <c r="EZ31" s="670"/>
      <c r="FA31" s="670"/>
      <c r="FB31" s="670"/>
      <c r="FC31" s="670"/>
      <c r="FD31" s="670"/>
      <c r="FE31" s="670"/>
      <c r="FF31" s="670"/>
      <c r="FG31" s="670"/>
      <c r="FH31" s="670"/>
      <c r="FI31" s="670"/>
    </row>
    <row r="32" spans="1:165" s="76" customFormat="1" ht="77.25" customHeight="1">
      <c r="A32" s="662"/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2"/>
      <c r="AA32" s="662"/>
      <c r="AB32" s="662"/>
      <c r="AC32" s="662"/>
      <c r="AD32" s="662"/>
      <c r="AE32" s="662"/>
      <c r="AF32" s="662"/>
      <c r="AG32" s="662"/>
      <c r="AH32" s="662"/>
      <c r="AI32" s="662"/>
      <c r="AJ32" s="662"/>
      <c r="AK32" s="662"/>
      <c r="AL32" s="662"/>
      <c r="AM32" s="662"/>
      <c r="AN32" s="662"/>
      <c r="AO32" s="662"/>
      <c r="AP32" s="662"/>
      <c r="AQ32" s="662"/>
      <c r="AR32" s="662"/>
      <c r="AS32" s="662"/>
      <c r="AT32" s="662"/>
      <c r="AU32" s="662"/>
      <c r="AV32" s="662"/>
      <c r="AW32" s="662"/>
      <c r="AX32" s="662"/>
      <c r="AY32" s="662"/>
      <c r="AZ32" s="662"/>
      <c r="BA32" s="662"/>
      <c r="BB32" s="662"/>
      <c r="BC32" s="663"/>
      <c r="BD32" s="667"/>
      <c r="BE32" s="668"/>
      <c r="BF32" s="668"/>
      <c r="BG32" s="668"/>
      <c r="BH32" s="668"/>
      <c r="BI32" s="668"/>
      <c r="BJ32" s="668"/>
      <c r="BK32" s="668"/>
      <c r="BL32" s="668"/>
      <c r="BM32" s="669"/>
      <c r="BN32" s="671" t="s">
        <v>459</v>
      </c>
      <c r="BO32" s="672"/>
      <c r="BP32" s="672"/>
      <c r="BQ32" s="672"/>
      <c r="BR32" s="672"/>
      <c r="BS32" s="672"/>
      <c r="BT32" s="672"/>
      <c r="BU32" s="672"/>
      <c r="BV32" s="672"/>
      <c r="BW32" s="672"/>
      <c r="BX32" s="672"/>
      <c r="BY32" s="673"/>
      <c r="BZ32" s="671" t="s">
        <v>403</v>
      </c>
      <c r="CA32" s="672"/>
      <c r="CB32" s="672"/>
      <c r="CC32" s="672"/>
      <c r="CD32" s="672"/>
      <c r="CE32" s="672"/>
      <c r="CF32" s="672"/>
      <c r="CG32" s="672"/>
      <c r="CH32" s="672"/>
      <c r="CI32" s="672"/>
      <c r="CJ32" s="672"/>
      <c r="CK32" s="672"/>
      <c r="CL32" s="672"/>
      <c r="CM32" s="673"/>
      <c r="CN32" s="667"/>
      <c r="CO32" s="668"/>
      <c r="CP32" s="668"/>
      <c r="CQ32" s="668"/>
      <c r="CR32" s="668"/>
      <c r="CS32" s="668"/>
      <c r="CT32" s="668"/>
      <c r="CU32" s="668"/>
      <c r="CV32" s="668"/>
      <c r="CW32" s="668"/>
      <c r="CX32" s="668"/>
      <c r="CY32" s="668"/>
      <c r="CZ32" s="668"/>
      <c r="DA32" s="668"/>
      <c r="DB32" s="668"/>
      <c r="DC32" s="669"/>
      <c r="DD32" s="667"/>
      <c r="DE32" s="668"/>
      <c r="DF32" s="668"/>
      <c r="DG32" s="668"/>
      <c r="DH32" s="668"/>
      <c r="DI32" s="668"/>
      <c r="DJ32" s="668"/>
      <c r="DK32" s="668"/>
      <c r="DL32" s="668"/>
      <c r="DM32" s="668"/>
      <c r="DN32" s="668"/>
      <c r="DO32" s="668"/>
      <c r="DP32" s="668"/>
      <c r="DQ32" s="668"/>
      <c r="DR32" s="668"/>
      <c r="DS32" s="668"/>
      <c r="DT32" s="668"/>
      <c r="DU32" s="668"/>
      <c r="DV32" s="668"/>
      <c r="DW32" s="668"/>
      <c r="DX32" s="668"/>
      <c r="DY32" s="669"/>
      <c r="DZ32" s="667" t="s">
        <v>404</v>
      </c>
      <c r="EA32" s="668"/>
      <c r="EB32" s="668"/>
      <c r="EC32" s="668"/>
      <c r="ED32" s="668"/>
      <c r="EE32" s="668"/>
      <c r="EF32" s="668"/>
      <c r="EG32" s="668"/>
      <c r="EH32" s="668"/>
      <c r="EI32" s="668"/>
      <c r="EJ32" s="668"/>
      <c r="EK32" s="668"/>
      <c r="EL32" s="668"/>
      <c r="EM32" s="668"/>
      <c r="EN32" s="668"/>
      <c r="EO32" s="669"/>
      <c r="EP32" s="649" t="s">
        <v>405</v>
      </c>
      <c r="EQ32" s="650"/>
      <c r="ER32" s="650"/>
      <c r="ES32" s="650"/>
      <c r="ET32" s="650"/>
      <c r="EU32" s="650"/>
      <c r="EV32" s="650"/>
      <c r="EW32" s="650"/>
      <c r="EX32" s="650"/>
      <c r="EY32" s="650"/>
      <c r="EZ32" s="650"/>
      <c r="FA32" s="650"/>
      <c r="FB32" s="650"/>
      <c r="FC32" s="650"/>
      <c r="FD32" s="650"/>
      <c r="FE32" s="650"/>
      <c r="FF32" s="650"/>
      <c r="FG32" s="650"/>
      <c r="FH32" s="650"/>
      <c r="FI32" s="651"/>
    </row>
    <row r="33" spans="1:165" s="77" customFormat="1" ht="12.75" thickBot="1">
      <c r="A33" s="652">
        <v>1</v>
      </c>
      <c r="B33" s="652"/>
      <c r="C33" s="652"/>
      <c r="D33" s="652"/>
      <c r="E33" s="652"/>
      <c r="F33" s="652"/>
      <c r="G33" s="652"/>
      <c r="H33" s="652"/>
      <c r="I33" s="652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  <c r="AG33" s="652"/>
      <c r="AH33" s="652"/>
      <c r="AI33" s="652"/>
      <c r="AJ33" s="652"/>
      <c r="AK33" s="652"/>
      <c r="AL33" s="652"/>
      <c r="AM33" s="652"/>
      <c r="AN33" s="652"/>
      <c r="AO33" s="652"/>
      <c r="AP33" s="652"/>
      <c r="AQ33" s="652"/>
      <c r="AR33" s="652"/>
      <c r="AS33" s="652"/>
      <c r="AT33" s="652"/>
      <c r="AU33" s="652"/>
      <c r="AV33" s="652"/>
      <c r="AW33" s="652"/>
      <c r="AX33" s="652"/>
      <c r="AY33" s="652"/>
      <c r="AZ33" s="652"/>
      <c r="BA33" s="652"/>
      <c r="BB33" s="652"/>
      <c r="BC33" s="653"/>
      <c r="BD33" s="654">
        <v>2</v>
      </c>
      <c r="BE33" s="655"/>
      <c r="BF33" s="655"/>
      <c r="BG33" s="655"/>
      <c r="BH33" s="655"/>
      <c r="BI33" s="655"/>
      <c r="BJ33" s="655"/>
      <c r="BK33" s="655"/>
      <c r="BL33" s="655"/>
      <c r="BM33" s="656"/>
      <c r="BN33" s="654">
        <v>3</v>
      </c>
      <c r="BO33" s="655"/>
      <c r="BP33" s="655"/>
      <c r="BQ33" s="655"/>
      <c r="BR33" s="655"/>
      <c r="BS33" s="655"/>
      <c r="BT33" s="655"/>
      <c r="BU33" s="655"/>
      <c r="BV33" s="655"/>
      <c r="BW33" s="655"/>
      <c r="BX33" s="655"/>
      <c r="BY33" s="656"/>
      <c r="BZ33" s="654">
        <v>4</v>
      </c>
      <c r="CA33" s="655"/>
      <c r="CB33" s="655"/>
      <c r="CC33" s="655"/>
      <c r="CD33" s="655"/>
      <c r="CE33" s="655"/>
      <c r="CF33" s="655"/>
      <c r="CG33" s="655"/>
      <c r="CH33" s="655"/>
      <c r="CI33" s="655"/>
      <c r="CJ33" s="655"/>
      <c r="CK33" s="655"/>
      <c r="CL33" s="655"/>
      <c r="CM33" s="656"/>
      <c r="CN33" s="654">
        <v>5</v>
      </c>
      <c r="CO33" s="655"/>
      <c r="CP33" s="655"/>
      <c r="CQ33" s="655"/>
      <c r="CR33" s="655"/>
      <c r="CS33" s="655"/>
      <c r="CT33" s="655"/>
      <c r="CU33" s="655"/>
      <c r="CV33" s="655"/>
      <c r="CW33" s="655"/>
      <c r="CX33" s="655"/>
      <c r="CY33" s="655"/>
      <c r="CZ33" s="655"/>
      <c r="DA33" s="655"/>
      <c r="DB33" s="655"/>
      <c r="DC33" s="656"/>
      <c r="DD33" s="654">
        <v>6</v>
      </c>
      <c r="DE33" s="655"/>
      <c r="DF33" s="655"/>
      <c r="DG33" s="655"/>
      <c r="DH33" s="655"/>
      <c r="DI33" s="655"/>
      <c r="DJ33" s="655"/>
      <c r="DK33" s="655"/>
      <c r="DL33" s="655"/>
      <c r="DM33" s="655"/>
      <c r="DN33" s="655"/>
      <c r="DO33" s="655"/>
      <c r="DP33" s="655"/>
      <c r="DQ33" s="655"/>
      <c r="DR33" s="655"/>
      <c r="DS33" s="655"/>
      <c r="DT33" s="655"/>
      <c r="DU33" s="655"/>
      <c r="DV33" s="655"/>
      <c r="DW33" s="655"/>
      <c r="DX33" s="655"/>
      <c r="DY33" s="656"/>
      <c r="DZ33" s="654">
        <v>7</v>
      </c>
      <c r="EA33" s="655"/>
      <c r="EB33" s="655"/>
      <c r="EC33" s="655"/>
      <c r="ED33" s="655"/>
      <c r="EE33" s="655"/>
      <c r="EF33" s="655"/>
      <c r="EG33" s="655"/>
      <c r="EH33" s="655"/>
      <c r="EI33" s="655"/>
      <c r="EJ33" s="655"/>
      <c r="EK33" s="655"/>
      <c r="EL33" s="655"/>
      <c r="EM33" s="655"/>
      <c r="EN33" s="655"/>
      <c r="EO33" s="656"/>
      <c r="EP33" s="654">
        <v>8</v>
      </c>
      <c r="EQ33" s="655"/>
      <c r="ER33" s="655"/>
      <c r="ES33" s="655"/>
      <c r="ET33" s="655"/>
      <c r="EU33" s="655"/>
      <c r="EV33" s="655"/>
      <c r="EW33" s="655"/>
      <c r="EX33" s="655"/>
      <c r="EY33" s="655"/>
      <c r="EZ33" s="655"/>
      <c r="FA33" s="655"/>
      <c r="FB33" s="655"/>
      <c r="FC33" s="655"/>
      <c r="FD33" s="655"/>
      <c r="FE33" s="655"/>
      <c r="FF33" s="655"/>
      <c r="FG33" s="655"/>
      <c r="FH33" s="655"/>
      <c r="FI33" s="656"/>
    </row>
    <row r="34" spans="1:165" s="78" customFormat="1" ht="35.25" customHeight="1" hidden="1">
      <c r="A34" s="604" t="s">
        <v>457</v>
      </c>
      <c r="B34" s="604"/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604"/>
      <c r="S34" s="604"/>
      <c r="T34" s="604"/>
      <c r="U34" s="604"/>
      <c r="V34" s="604"/>
      <c r="W34" s="604"/>
      <c r="X34" s="604"/>
      <c r="Y34" s="604"/>
      <c r="Z34" s="604"/>
      <c r="AA34" s="604"/>
      <c r="AB34" s="604"/>
      <c r="AC34" s="604"/>
      <c r="AD34" s="604"/>
      <c r="AE34" s="604"/>
      <c r="AF34" s="604"/>
      <c r="AG34" s="604"/>
      <c r="AH34" s="604"/>
      <c r="AI34" s="604"/>
      <c r="AJ34" s="604"/>
      <c r="AK34" s="604"/>
      <c r="AL34" s="604"/>
      <c r="AM34" s="604"/>
      <c r="AN34" s="604"/>
      <c r="AO34" s="604"/>
      <c r="AP34" s="604"/>
      <c r="AQ34" s="604"/>
      <c r="AR34" s="604"/>
      <c r="AS34" s="604"/>
      <c r="AT34" s="604"/>
      <c r="AU34" s="604"/>
      <c r="AV34" s="604"/>
      <c r="AW34" s="604"/>
      <c r="AX34" s="604"/>
      <c r="AY34" s="604"/>
      <c r="AZ34" s="604"/>
      <c r="BA34" s="604"/>
      <c r="BB34" s="604"/>
      <c r="BC34" s="604"/>
      <c r="BD34" s="641" t="s">
        <v>419</v>
      </c>
      <c r="BE34" s="642"/>
      <c r="BF34" s="642"/>
      <c r="BG34" s="642"/>
      <c r="BH34" s="642"/>
      <c r="BI34" s="642"/>
      <c r="BJ34" s="642"/>
      <c r="BK34" s="642"/>
      <c r="BL34" s="642"/>
      <c r="BM34" s="643"/>
      <c r="BN34" s="644" t="s">
        <v>60</v>
      </c>
      <c r="BO34" s="606"/>
      <c r="BP34" s="606"/>
      <c r="BQ34" s="606"/>
      <c r="BR34" s="606"/>
      <c r="BS34" s="606"/>
      <c r="BT34" s="606"/>
      <c r="BU34" s="606"/>
      <c r="BV34" s="606"/>
      <c r="BW34" s="606"/>
      <c r="BX34" s="606"/>
      <c r="BY34" s="645"/>
      <c r="BZ34" s="644" t="s">
        <v>460</v>
      </c>
      <c r="CA34" s="606"/>
      <c r="CB34" s="606"/>
      <c r="CC34" s="606"/>
      <c r="CD34" s="606"/>
      <c r="CE34" s="606"/>
      <c r="CF34" s="606"/>
      <c r="CG34" s="606"/>
      <c r="CH34" s="606"/>
      <c r="CI34" s="606"/>
      <c r="CJ34" s="606"/>
      <c r="CK34" s="606"/>
      <c r="CL34" s="606"/>
      <c r="CM34" s="645"/>
      <c r="CN34" s="646"/>
      <c r="CO34" s="647"/>
      <c r="CP34" s="647"/>
      <c r="CQ34" s="647"/>
      <c r="CR34" s="647"/>
      <c r="CS34" s="647"/>
      <c r="CT34" s="647"/>
      <c r="CU34" s="647"/>
      <c r="CV34" s="647"/>
      <c r="CW34" s="647"/>
      <c r="CX34" s="647"/>
      <c r="CY34" s="647"/>
      <c r="CZ34" s="647"/>
      <c r="DA34" s="647"/>
      <c r="DB34" s="647"/>
      <c r="DC34" s="648"/>
      <c r="DD34" s="646"/>
      <c r="DE34" s="647"/>
      <c r="DF34" s="647"/>
      <c r="DG34" s="647"/>
      <c r="DH34" s="647"/>
      <c r="DI34" s="647"/>
      <c r="DJ34" s="647"/>
      <c r="DK34" s="647"/>
      <c r="DL34" s="647"/>
      <c r="DM34" s="647"/>
      <c r="DN34" s="647"/>
      <c r="DO34" s="647"/>
      <c r="DP34" s="647"/>
      <c r="DQ34" s="647"/>
      <c r="DR34" s="647"/>
      <c r="DS34" s="647"/>
      <c r="DT34" s="647"/>
      <c r="DU34" s="647"/>
      <c r="DV34" s="647"/>
      <c r="DW34" s="647"/>
      <c r="DX34" s="647"/>
      <c r="DY34" s="648"/>
      <c r="DZ34" s="637"/>
      <c r="EA34" s="638"/>
      <c r="EB34" s="638"/>
      <c r="EC34" s="638"/>
      <c r="ED34" s="638"/>
      <c r="EE34" s="638"/>
      <c r="EF34" s="638"/>
      <c r="EG34" s="638"/>
      <c r="EH34" s="638"/>
      <c r="EI34" s="638"/>
      <c r="EJ34" s="638"/>
      <c r="EK34" s="638"/>
      <c r="EL34" s="638"/>
      <c r="EM34" s="638"/>
      <c r="EN34" s="638"/>
      <c r="EO34" s="639"/>
      <c r="EP34" s="637"/>
      <c r="EQ34" s="638"/>
      <c r="ER34" s="638"/>
      <c r="ES34" s="638"/>
      <c r="ET34" s="638"/>
      <c r="EU34" s="638"/>
      <c r="EV34" s="638"/>
      <c r="EW34" s="638"/>
      <c r="EX34" s="638"/>
      <c r="EY34" s="638"/>
      <c r="EZ34" s="638"/>
      <c r="FA34" s="638"/>
      <c r="FB34" s="638"/>
      <c r="FC34" s="638"/>
      <c r="FD34" s="638"/>
      <c r="FE34" s="638"/>
      <c r="FF34" s="638"/>
      <c r="FG34" s="638"/>
      <c r="FH34" s="638"/>
      <c r="FI34" s="640"/>
    </row>
    <row r="35" spans="1:165" s="78" customFormat="1" ht="33" customHeight="1" hidden="1">
      <c r="A35" s="604" t="s">
        <v>457</v>
      </c>
      <c r="B35" s="604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604"/>
      <c r="AO35" s="604"/>
      <c r="AP35" s="604"/>
      <c r="AQ35" s="604"/>
      <c r="AR35" s="604"/>
      <c r="AS35" s="604"/>
      <c r="AT35" s="604"/>
      <c r="AU35" s="604"/>
      <c r="AV35" s="604"/>
      <c r="AW35" s="604"/>
      <c r="AX35" s="604"/>
      <c r="AY35" s="604"/>
      <c r="AZ35" s="604"/>
      <c r="BA35" s="604"/>
      <c r="BB35" s="604"/>
      <c r="BC35" s="604"/>
      <c r="BD35" s="589" t="s">
        <v>419</v>
      </c>
      <c r="BE35" s="590"/>
      <c r="BF35" s="590"/>
      <c r="BG35" s="590"/>
      <c r="BH35" s="590"/>
      <c r="BI35" s="590"/>
      <c r="BJ35" s="590"/>
      <c r="BK35" s="590"/>
      <c r="BL35" s="590"/>
      <c r="BM35" s="591"/>
      <c r="BN35" s="595" t="s">
        <v>152</v>
      </c>
      <c r="BO35" s="596"/>
      <c r="BP35" s="596"/>
      <c r="BQ35" s="596"/>
      <c r="BR35" s="596"/>
      <c r="BS35" s="596"/>
      <c r="BT35" s="596"/>
      <c r="BU35" s="596"/>
      <c r="BV35" s="596"/>
      <c r="BW35" s="596"/>
      <c r="BX35" s="596"/>
      <c r="BY35" s="597"/>
      <c r="BZ35" s="595" t="s">
        <v>461</v>
      </c>
      <c r="CA35" s="596"/>
      <c r="CB35" s="596"/>
      <c r="CC35" s="596"/>
      <c r="CD35" s="596"/>
      <c r="CE35" s="596"/>
      <c r="CF35" s="596"/>
      <c r="CG35" s="596"/>
      <c r="CH35" s="596"/>
      <c r="CI35" s="596"/>
      <c r="CJ35" s="596"/>
      <c r="CK35" s="596"/>
      <c r="CL35" s="596"/>
      <c r="CM35" s="597"/>
      <c r="CN35" s="598"/>
      <c r="CO35" s="599"/>
      <c r="CP35" s="599"/>
      <c r="CQ35" s="599"/>
      <c r="CR35" s="599"/>
      <c r="CS35" s="599"/>
      <c r="CT35" s="599"/>
      <c r="CU35" s="599"/>
      <c r="CV35" s="599"/>
      <c r="CW35" s="599"/>
      <c r="CX35" s="599"/>
      <c r="CY35" s="599"/>
      <c r="CZ35" s="599"/>
      <c r="DA35" s="599"/>
      <c r="DB35" s="599"/>
      <c r="DC35" s="600"/>
      <c r="DD35" s="598"/>
      <c r="DE35" s="599"/>
      <c r="DF35" s="599"/>
      <c r="DG35" s="599"/>
      <c r="DH35" s="599"/>
      <c r="DI35" s="599"/>
      <c r="DJ35" s="599"/>
      <c r="DK35" s="599"/>
      <c r="DL35" s="599"/>
      <c r="DM35" s="599"/>
      <c r="DN35" s="599"/>
      <c r="DO35" s="599"/>
      <c r="DP35" s="599"/>
      <c r="DQ35" s="599"/>
      <c r="DR35" s="599"/>
      <c r="DS35" s="599"/>
      <c r="DT35" s="599"/>
      <c r="DU35" s="599"/>
      <c r="DV35" s="599"/>
      <c r="DW35" s="599"/>
      <c r="DX35" s="599"/>
      <c r="DY35" s="600"/>
      <c r="DZ35" s="586"/>
      <c r="EA35" s="587"/>
      <c r="EB35" s="587"/>
      <c r="EC35" s="587"/>
      <c r="ED35" s="587"/>
      <c r="EE35" s="587"/>
      <c r="EF35" s="587"/>
      <c r="EG35" s="587"/>
      <c r="EH35" s="587"/>
      <c r="EI35" s="587"/>
      <c r="EJ35" s="587"/>
      <c r="EK35" s="587"/>
      <c r="EL35" s="587"/>
      <c r="EM35" s="587"/>
      <c r="EN35" s="587"/>
      <c r="EO35" s="588"/>
      <c r="EP35" s="586"/>
      <c r="EQ35" s="587"/>
      <c r="ER35" s="587"/>
      <c r="ES35" s="587"/>
      <c r="ET35" s="587"/>
      <c r="EU35" s="587"/>
      <c r="EV35" s="587"/>
      <c r="EW35" s="587"/>
      <c r="EX35" s="587"/>
      <c r="EY35" s="587"/>
      <c r="EZ35" s="587"/>
      <c r="FA35" s="587"/>
      <c r="FB35" s="587"/>
      <c r="FC35" s="587"/>
      <c r="FD35" s="587"/>
      <c r="FE35" s="587"/>
      <c r="FF35" s="587"/>
      <c r="FG35" s="587"/>
      <c r="FH35" s="587"/>
      <c r="FI35" s="603"/>
    </row>
    <row r="36" spans="1:165" s="78" customFormat="1" ht="21" customHeight="1" hidden="1">
      <c r="A36" s="604" t="s">
        <v>458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  <c r="AO36" s="604"/>
      <c r="AP36" s="604"/>
      <c r="AQ36" s="604"/>
      <c r="AR36" s="604"/>
      <c r="AS36" s="604"/>
      <c r="AT36" s="604"/>
      <c r="AU36" s="604"/>
      <c r="AV36" s="604"/>
      <c r="AW36" s="604"/>
      <c r="AX36" s="604"/>
      <c r="AY36" s="604"/>
      <c r="AZ36" s="604"/>
      <c r="BA36" s="604"/>
      <c r="BB36" s="604"/>
      <c r="BC36" s="604"/>
      <c r="BD36" s="589" t="s">
        <v>420</v>
      </c>
      <c r="BE36" s="590"/>
      <c r="BF36" s="590"/>
      <c r="BG36" s="590"/>
      <c r="BH36" s="590"/>
      <c r="BI36" s="590"/>
      <c r="BJ36" s="590"/>
      <c r="BK36" s="590"/>
      <c r="BL36" s="590"/>
      <c r="BM36" s="591"/>
      <c r="BN36" s="595" t="s">
        <v>60</v>
      </c>
      <c r="BO36" s="596"/>
      <c r="BP36" s="596"/>
      <c r="BQ36" s="596"/>
      <c r="BR36" s="596"/>
      <c r="BS36" s="596"/>
      <c r="BT36" s="596"/>
      <c r="BU36" s="596"/>
      <c r="BV36" s="596"/>
      <c r="BW36" s="596"/>
      <c r="BX36" s="596"/>
      <c r="BY36" s="597"/>
      <c r="BZ36" s="595" t="s">
        <v>460</v>
      </c>
      <c r="CA36" s="596"/>
      <c r="CB36" s="596"/>
      <c r="CC36" s="596"/>
      <c r="CD36" s="596"/>
      <c r="CE36" s="596"/>
      <c r="CF36" s="596"/>
      <c r="CG36" s="596"/>
      <c r="CH36" s="596"/>
      <c r="CI36" s="596"/>
      <c r="CJ36" s="596"/>
      <c r="CK36" s="596"/>
      <c r="CL36" s="596"/>
      <c r="CM36" s="597"/>
      <c r="CN36" s="598"/>
      <c r="CO36" s="599"/>
      <c r="CP36" s="599"/>
      <c r="CQ36" s="599"/>
      <c r="CR36" s="599"/>
      <c r="CS36" s="599"/>
      <c r="CT36" s="599"/>
      <c r="CU36" s="599"/>
      <c r="CV36" s="599"/>
      <c r="CW36" s="599"/>
      <c r="CX36" s="599"/>
      <c r="CY36" s="599"/>
      <c r="CZ36" s="599"/>
      <c r="DA36" s="599"/>
      <c r="DB36" s="599"/>
      <c r="DC36" s="600"/>
      <c r="DD36" s="598"/>
      <c r="DE36" s="599"/>
      <c r="DF36" s="599"/>
      <c r="DG36" s="599"/>
      <c r="DH36" s="599"/>
      <c r="DI36" s="599"/>
      <c r="DJ36" s="599"/>
      <c r="DK36" s="599"/>
      <c r="DL36" s="599"/>
      <c r="DM36" s="599"/>
      <c r="DN36" s="599"/>
      <c r="DO36" s="599"/>
      <c r="DP36" s="599"/>
      <c r="DQ36" s="599"/>
      <c r="DR36" s="599"/>
      <c r="DS36" s="599"/>
      <c r="DT36" s="599"/>
      <c r="DU36" s="599"/>
      <c r="DV36" s="599"/>
      <c r="DW36" s="599"/>
      <c r="DX36" s="599"/>
      <c r="DY36" s="600"/>
      <c r="DZ36" s="586"/>
      <c r="EA36" s="587"/>
      <c r="EB36" s="587"/>
      <c r="EC36" s="587"/>
      <c r="ED36" s="587"/>
      <c r="EE36" s="587"/>
      <c r="EF36" s="587"/>
      <c r="EG36" s="587"/>
      <c r="EH36" s="587"/>
      <c r="EI36" s="587"/>
      <c r="EJ36" s="587"/>
      <c r="EK36" s="587"/>
      <c r="EL36" s="587"/>
      <c r="EM36" s="587"/>
      <c r="EN36" s="587"/>
      <c r="EO36" s="588"/>
      <c r="EP36" s="586"/>
      <c r="EQ36" s="587"/>
      <c r="ER36" s="587"/>
      <c r="ES36" s="587"/>
      <c r="ET36" s="587"/>
      <c r="EU36" s="587"/>
      <c r="EV36" s="587"/>
      <c r="EW36" s="587"/>
      <c r="EX36" s="587"/>
      <c r="EY36" s="587"/>
      <c r="EZ36" s="587"/>
      <c r="FA36" s="587"/>
      <c r="FB36" s="587"/>
      <c r="FC36" s="587"/>
      <c r="FD36" s="587"/>
      <c r="FE36" s="587"/>
      <c r="FF36" s="587"/>
      <c r="FG36" s="587"/>
      <c r="FH36" s="587"/>
      <c r="FI36" s="603"/>
    </row>
    <row r="37" spans="1:165" s="78" customFormat="1" ht="21" customHeight="1" hidden="1">
      <c r="A37" s="604" t="s">
        <v>458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  <c r="AO37" s="604"/>
      <c r="AP37" s="604"/>
      <c r="AQ37" s="604"/>
      <c r="AR37" s="604"/>
      <c r="AS37" s="604"/>
      <c r="AT37" s="604"/>
      <c r="AU37" s="604"/>
      <c r="AV37" s="604"/>
      <c r="AW37" s="604"/>
      <c r="AX37" s="604"/>
      <c r="AY37" s="604"/>
      <c r="AZ37" s="604"/>
      <c r="BA37" s="604"/>
      <c r="BB37" s="604"/>
      <c r="BC37" s="604"/>
      <c r="BD37" s="589" t="s">
        <v>420</v>
      </c>
      <c r="BE37" s="590"/>
      <c r="BF37" s="590"/>
      <c r="BG37" s="590"/>
      <c r="BH37" s="590"/>
      <c r="BI37" s="590"/>
      <c r="BJ37" s="590"/>
      <c r="BK37" s="590"/>
      <c r="BL37" s="590"/>
      <c r="BM37" s="591"/>
      <c r="BN37" s="595" t="s">
        <v>152</v>
      </c>
      <c r="BO37" s="596"/>
      <c r="BP37" s="596"/>
      <c r="BQ37" s="596"/>
      <c r="BR37" s="596"/>
      <c r="BS37" s="596"/>
      <c r="BT37" s="596"/>
      <c r="BU37" s="596"/>
      <c r="BV37" s="596"/>
      <c r="BW37" s="596"/>
      <c r="BX37" s="596"/>
      <c r="BY37" s="597"/>
      <c r="BZ37" s="595" t="s">
        <v>461</v>
      </c>
      <c r="CA37" s="596"/>
      <c r="CB37" s="596"/>
      <c r="CC37" s="596"/>
      <c r="CD37" s="596"/>
      <c r="CE37" s="596"/>
      <c r="CF37" s="596"/>
      <c r="CG37" s="596"/>
      <c r="CH37" s="596"/>
      <c r="CI37" s="596"/>
      <c r="CJ37" s="596"/>
      <c r="CK37" s="596"/>
      <c r="CL37" s="596"/>
      <c r="CM37" s="597"/>
      <c r="CN37" s="598"/>
      <c r="CO37" s="599"/>
      <c r="CP37" s="599"/>
      <c r="CQ37" s="599"/>
      <c r="CR37" s="599"/>
      <c r="CS37" s="599"/>
      <c r="CT37" s="599"/>
      <c r="CU37" s="599"/>
      <c r="CV37" s="599"/>
      <c r="CW37" s="599"/>
      <c r="CX37" s="599"/>
      <c r="CY37" s="599"/>
      <c r="CZ37" s="599"/>
      <c r="DA37" s="599"/>
      <c r="DB37" s="599"/>
      <c r="DC37" s="600"/>
      <c r="DD37" s="598"/>
      <c r="DE37" s="599"/>
      <c r="DF37" s="599"/>
      <c r="DG37" s="599"/>
      <c r="DH37" s="599"/>
      <c r="DI37" s="599"/>
      <c r="DJ37" s="599"/>
      <c r="DK37" s="599"/>
      <c r="DL37" s="599"/>
      <c r="DM37" s="599"/>
      <c r="DN37" s="599"/>
      <c r="DO37" s="599"/>
      <c r="DP37" s="599"/>
      <c r="DQ37" s="599"/>
      <c r="DR37" s="599"/>
      <c r="DS37" s="599"/>
      <c r="DT37" s="599"/>
      <c r="DU37" s="599"/>
      <c r="DV37" s="599"/>
      <c r="DW37" s="599"/>
      <c r="DX37" s="599"/>
      <c r="DY37" s="600"/>
      <c r="DZ37" s="586"/>
      <c r="EA37" s="587"/>
      <c r="EB37" s="587"/>
      <c r="EC37" s="587"/>
      <c r="ED37" s="587"/>
      <c r="EE37" s="587"/>
      <c r="EF37" s="587"/>
      <c r="EG37" s="587"/>
      <c r="EH37" s="587"/>
      <c r="EI37" s="587"/>
      <c r="EJ37" s="587"/>
      <c r="EK37" s="587"/>
      <c r="EL37" s="587"/>
      <c r="EM37" s="587"/>
      <c r="EN37" s="587"/>
      <c r="EO37" s="588"/>
      <c r="EP37" s="586"/>
      <c r="EQ37" s="587"/>
      <c r="ER37" s="587"/>
      <c r="ES37" s="587"/>
      <c r="ET37" s="587"/>
      <c r="EU37" s="587"/>
      <c r="EV37" s="587"/>
      <c r="EW37" s="587"/>
      <c r="EX37" s="587"/>
      <c r="EY37" s="587"/>
      <c r="EZ37" s="587"/>
      <c r="FA37" s="587"/>
      <c r="FB37" s="587"/>
      <c r="FC37" s="587"/>
      <c r="FD37" s="587"/>
      <c r="FE37" s="587"/>
      <c r="FF37" s="587"/>
      <c r="FG37" s="587"/>
      <c r="FH37" s="587"/>
      <c r="FI37" s="603"/>
    </row>
    <row r="38" spans="1:165" s="78" customFormat="1" ht="33" customHeight="1" hidden="1">
      <c r="A38" s="604" t="s">
        <v>462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  <c r="AO38" s="604"/>
      <c r="AP38" s="604"/>
      <c r="AQ38" s="604"/>
      <c r="AR38" s="604"/>
      <c r="AS38" s="604"/>
      <c r="AT38" s="604"/>
      <c r="AU38" s="604"/>
      <c r="AV38" s="604"/>
      <c r="AW38" s="604"/>
      <c r="AX38" s="604"/>
      <c r="AY38" s="604"/>
      <c r="AZ38" s="604"/>
      <c r="BA38" s="604"/>
      <c r="BB38" s="604"/>
      <c r="BC38" s="604"/>
      <c r="BD38" s="589" t="s">
        <v>421</v>
      </c>
      <c r="BE38" s="590"/>
      <c r="BF38" s="590"/>
      <c r="BG38" s="590"/>
      <c r="BH38" s="590"/>
      <c r="BI38" s="590"/>
      <c r="BJ38" s="590"/>
      <c r="BK38" s="590"/>
      <c r="BL38" s="590"/>
      <c r="BM38" s="591"/>
      <c r="BN38" s="595" t="s">
        <v>60</v>
      </c>
      <c r="BO38" s="596"/>
      <c r="BP38" s="596"/>
      <c r="BQ38" s="596"/>
      <c r="BR38" s="596"/>
      <c r="BS38" s="596"/>
      <c r="BT38" s="596"/>
      <c r="BU38" s="596"/>
      <c r="BV38" s="596"/>
      <c r="BW38" s="596"/>
      <c r="BX38" s="596"/>
      <c r="BY38" s="597"/>
      <c r="BZ38" s="595" t="s">
        <v>460</v>
      </c>
      <c r="CA38" s="596"/>
      <c r="CB38" s="596"/>
      <c r="CC38" s="596"/>
      <c r="CD38" s="596"/>
      <c r="CE38" s="596"/>
      <c r="CF38" s="596"/>
      <c r="CG38" s="596"/>
      <c r="CH38" s="596"/>
      <c r="CI38" s="596"/>
      <c r="CJ38" s="596"/>
      <c r="CK38" s="596"/>
      <c r="CL38" s="596"/>
      <c r="CM38" s="597"/>
      <c r="CN38" s="598"/>
      <c r="CO38" s="599"/>
      <c r="CP38" s="599"/>
      <c r="CQ38" s="599"/>
      <c r="CR38" s="599"/>
      <c r="CS38" s="599"/>
      <c r="CT38" s="599"/>
      <c r="CU38" s="599"/>
      <c r="CV38" s="599"/>
      <c r="CW38" s="599"/>
      <c r="CX38" s="599"/>
      <c r="CY38" s="599"/>
      <c r="CZ38" s="599"/>
      <c r="DA38" s="599"/>
      <c r="DB38" s="599"/>
      <c r="DC38" s="600"/>
      <c r="DD38" s="598"/>
      <c r="DE38" s="599"/>
      <c r="DF38" s="599"/>
      <c r="DG38" s="599"/>
      <c r="DH38" s="599"/>
      <c r="DI38" s="599"/>
      <c r="DJ38" s="599"/>
      <c r="DK38" s="599"/>
      <c r="DL38" s="599"/>
      <c r="DM38" s="599"/>
      <c r="DN38" s="599"/>
      <c r="DO38" s="599"/>
      <c r="DP38" s="599"/>
      <c r="DQ38" s="599"/>
      <c r="DR38" s="599"/>
      <c r="DS38" s="599"/>
      <c r="DT38" s="599"/>
      <c r="DU38" s="599"/>
      <c r="DV38" s="599"/>
      <c r="DW38" s="599"/>
      <c r="DX38" s="599"/>
      <c r="DY38" s="600"/>
      <c r="DZ38" s="586"/>
      <c r="EA38" s="587"/>
      <c r="EB38" s="587"/>
      <c r="EC38" s="587"/>
      <c r="ED38" s="587"/>
      <c r="EE38" s="587"/>
      <c r="EF38" s="587"/>
      <c r="EG38" s="587"/>
      <c r="EH38" s="587"/>
      <c r="EI38" s="587"/>
      <c r="EJ38" s="587"/>
      <c r="EK38" s="587"/>
      <c r="EL38" s="587"/>
      <c r="EM38" s="587"/>
      <c r="EN38" s="587"/>
      <c r="EO38" s="588"/>
      <c r="EP38" s="586"/>
      <c r="EQ38" s="587"/>
      <c r="ER38" s="587"/>
      <c r="ES38" s="587"/>
      <c r="ET38" s="587"/>
      <c r="EU38" s="587"/>
      <c r="EV38" s="587"/>
      <c r="EW38" s="587"/>
      <c r="EX38" s="587"/>
      <c r="EY38" s="587"/>
      <c r="EZ38" s="587"/>
      <c r="FA38" s="587"/>
      <c r="FB38" s="587"/>
      <c r="FC38" s="587"/>
      <c r="FD38" s="587"/>
      <c r="FE38" s="587"/>
      <c r="FF38" s="587"/>
      <c r="FG38" s="587"/>
      <c r="FH38" s="587"/>
      <c r="FI38" s="603"/>
    </row>
    <row r="39" spans="1:165" s="78" customFormat="1" ht="33" customHeight="1" hidden="1">
      <c r="A39" s="604" t="s">
        <v>462</v>
      </c>
      <c r="B39" s="604"/>
      <c r="C39" s="604"/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/>
      <c r="AA39" s="604"/>
      <c r="AB39" s="604"/>
      <c r="AC39" s="604"/>
      <c r="AD39" s="604"/>
      <c r="AE39" s="604"/>
      <c r="AF39" s="604"/>
      <c r="AG39" s="604"/>
      <c r="AH39" s="604"/>
      <c r="AI39" s="604"/>
      <c r="AJ39" s="604"/>
      <c r="AK39" s="604"/>
      <c r="AL39" s="604"/>
      <c r="AM39" s="604"/>
      <c r="AN39" s="604"/>
      <c r="AO39" s="604"/>
      <c r="AP39" s="604"/>
      <c r="AQ39" s="604"/>
      <c r="AR39" s="604"/>
      <c r="AS39" s="604"/>
      <c r="AT39" s="604"/>
      <c r="AU39" s="604"/>
      <c r="AV39" s="604"/>
      <c r="AW39" s="604"/>
      <c r="AX39" s="604"/>
      <c r="AY39" s="604"/>
      <c r="AZ39" s="604"/>
      <c r="BA39" s="604"/>
      <c r="BB39" s="604"/>
      <c r="BC39" s="604"/>
      <c r="BD39" s="589" t="s">
        <v>421</v>
      </c>
      <c r="BE39" s="590"/>
      <c r="BF39" s="590"/>
      <c r="BG39" s="590"/>
      <c r="BH39" s="590"/>
      <c r="BI39" s="590"/>
      <c r="BJ39" s="590"/>
      <c r="BK39" s="590"/>
      <c r="BL39" s="590"/>
      <c r="BM39" s="591"/>
      <c r="BN39" s="595" t="s">
        <v>79</v>
      </c>
      <c r="BO39" s="596"/>
      <c r="BP39" s="596"/>
      <c r="BQ39" s="596"/>
      <c r="BR39" s="596"/>
      <c r="BS39" s="596"/>
      <c r="BT39" s="596"/>
      <c r="BU39" s="596"/>
      <c r="BV39" s="596"/>
      <c r="BW39" s="596"/>
      <c r="BX39" s="596"/>
      <c r="BY39" s="597"/>
      <c r="BZ39" s="595" t="s">
        <v>427</v>
      </c>
      <c r="CA39" s="596"/>
      <c r="CB39" s="596"/>
      <c r="CC39" s="596"/>
      <c r="CD39" s="596"/>
      <c r="CE39" s="596"/>
      <c r="CF39" s="596"/>
      <c r="CG39" s="596"/>
      <c r="CH39" s="596"/>
      <c r="CI39" s="596"/>
      <c r="CJ39" s="596"/>
      <c r="CK39" s="596"/>
      <c r="CL39" s="596"/>
      <c r="CM39" s="597"/>
      <c r="CN39" s="598"/>
      <c r="CO39" s="599"/>
      <c r="CP39" s="599"/>
      <c r="CQ39" s="599"/>
      <c r="CR39" s="599"/>
      <c r="CS39" s="599"/>
      <c r="CT39" s="599"/>
      <c r="CU39" s="599"/>
      <c r="CV39" s="599"/>
      <c r="CW39" s="599"/>
      <c r="CX39" s="599"/>
      <c r="CY39" s="599"/>
      <c r="CZ39" s="599"/>
      <c r="DA39" s="599"/>
      <c r="DB39" s="599"/>
      <c r="DC39" s="600"/>
      <c r="DD39" s="598"/>
      <c r="DE39" s="599"/>
      <c r="DF39" s="599"/>
      <c r="DG39" s="599"/>
      <c r="DH39" s="599"/>
      <c r="DI39" s="599"/>
      <c r="DJ39" s="599"/>
      <c r="DK39" s="599"/>
      <c r="DL39" s="599"/>
      <c r="DM39" s="599"/>
      <c r="DN39" s="599"/>
      <c r="DO39" s="599"/>
      <c r="DP39" s="599"/>
      <c r="DQ39" s="599"/>
      <c r="DR39" s="599"/>
      <c r="DS39" s="599"/>
      <c r="DT39" s="599"/>
      <c r="DU39" s="599"/>
      <c r="DV39" s="599"/>
      <c r="DW39" s="599"/>
      <c r="DX39" s="599"/>
      <c r="DY39" s="600"/>
      <c r="DZ39" s="586"/>
      <c r="EA39" s="587"/>
      <c r="EB39" s="587"/>
      <c r="EC39" s="587"/>
      <c r="ED39" s="587"/>
      <c r="EE39" s="587"/>
      <c r="EF39" s="587"/>
      <c r="EG39" s="587"/>
      <c r="EH39" s="587"/>
      <c r="EI39" s="587"/>
      <c r="EJ39" s="587"/>
      <c r="EK39" s="587"/>
      <c r="EL39" s="587"/>
      <c r="EM39" s="587"/>
      <c r="EN39" s="587"/>
      <c r="EO39" s="588"/>
      <c r="EP39" s="586"/>
      <c r="EQ39" s="587"/>
      <c r="ER39" s="587"/>
      <c r="ES39" s="587"/>
      <c r="ET39" s="587"/>
      <c r="EU39" s="587"/>
      <c r="EV39" s="587"/>
      <c r="EW39" s="587"/>
      <c r="EX39" s="587"/>
      <c r="EY39" s="587"/>
      <c r="EZ39" s="587"/>
      <c r="FA39" s="587"/>
      <c r="FB39" s="587"/>
      <c r="FC39" s="587"/>
      <c r="FD39" s="587"/>
      <c r="FE39" s="587"/>
      <c r="FF39" s="587"/>
      <c r="FG39" s="587"/>
      <c r="FH39" s="587"/>
      <c r="FI39" s="603"/>
    </row>
    <row r="40" spans="1:165" s="78" customFormat="1" ht="33" customHeight="1" hidden="1">
      <c r="A40" s="604" t="s">
        <v>462</v>
      </c>
      <c r="B40" s="604"/>
      <c r="C40" s="604"/>
      <c r="D40" s="604"/>
      <c r="E40" s="604"/>
      <c r="F40" s="604"/>
      <c r="G40" s="604"/>
      <c r="H40" s="604"/>
      <c r="I40" s="604"/>
      <c r="J40" s="604"/>
      <c r="K40" s="604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4"/>
      <c r="AO40" s="604"/>
      <c r="AP40" s="604"/>
      <c r="AQ40" s="604"/>
      <c r="AR40" s="604"/>
      <c r="AS40" s="604"/>
      <c r="AT40" s="604"/>
      <c r="AU40" s="604"/>
      <c r="AV40" s="604"/>
      <c r="AW40" s="604"/>
      <c r="AX40" s="604"/>
      <c r="AY40" s="604"/>
      <c r="AZ40" s="604"/>
      <c r="BA40" s="604"/>
      <c r="BB40" s="604"/>
      <c r="BC40" s="604"/>
      <c r="BD40" s="589" t="s">
        <v>421</v>
      </c>
      <c r="BE40" s="590"/>
      <c r="BF40" s="590"/>
      <c r="BG40" s="590"/>
      <c r="BH40" s="590"/>
      <c r="BI40" s="590"/>
      <c r="BJ40" s="590"/>
      <c r="BK40" s="590"/>
      <c r="BL40" s="590"/>
      <c r="BM40" s="591"/>
      <c r="BN40" s="595" t="s">
        <v>79</v>
      </c>
      <c r="BO40" s="596"/>
      <c r="BP40" s="596"/>
      <c r="BQ40" s="596"/>
      <c r="BR40" s="596"/>
      <c r="BS40" s="596"/>
      <c r="BT40" s="596"/>
      <c r="BU40" s="596"/>
      <c r="BV40" s="596"/>
      <c r="BW40" s="596"/>
      <c r="BX40" s="596"/>
      <c r="BY40" s="597"/>
      <c r="BZ40" s="595" t="s">
        <v>428</v>
      </c>
      <c r="CA40" s="596"/>
      <c r="CB40" s="596"/>
      <c r="CC40" s="596"/>
      <c r="CD40" s="596"/>
      <c r="CE40" s="596"/>
      <c r="CF40" s="596"/>
      <c r="CG40" s="596"/>
      <c r="CH40" s="596"/>
      <c r="CI40" s="596"/>
      <c r="CJ40" s="596"/>
      <c r="CK40" s="596"/>
      <c r="CL40" s="596"/>
      <c r="CM40" s="597"/>
      <c r="CN40" s="598"/>
      <c r="CO40" s="599"/>
      <c r="CP40" s="599"/>
      <c r="CQ40" s="599"/>
      <c r="CR40" s="599"/>
      <c r="CS40" s="599"/>
      <c r="CT40" s="599"/>
      <c r="CU40" s="599"/>
      <c r="CV40" s="599"/>
      <c r="CW40" s="599"/>
      <c r="CX40" s="599"/>
      <c r="CY40" s="599"/>
      <c r="CZ40" s="599"/>
      <c r="DA40" s="599"/>
      <c r="DB40" s="599"/>
      <c r="DC40" s="600"/>
      <c r="DD40" s="598"/>
      <c r="DE40" s="599"/>
      <c r="DF40" s="599"/>
      <c r="DG40" s="599"/>
      <c r="DH40" s="599"/>
      <c r="DI40" s="599"/>
      <c r="DJ40" s="599"/>
      <c r="DK40" s="599"/>
      <c r="DL40" s="599"/>
      <c r="DM40" s="599"/>
      <c r="DN40" s="599"/>
      <c r="DO40" s="599"/>
      <c r="DP40" s="599"/>
      <c r="DQ40" s="599"/>
      <c r="DR40" s="599"/>
      <c r="DS40" s="599"/>
      <c r="DT40" s="599"/>
      <c r="DU40" s="599"/>
      <c r="DV40" s="599"/>
      <c r="DW40" s="599"/>
      <c r="DX40" s="599"/>
      <c r="DY40" s="600"/>
      <c r="DZ40" s="586"/>
      <c r="EA40" s="587"/>
      <c r="EB40" s="587"/>
      <c r="EC40" s="587"/>
      <c r="ED40" s="587"/>
      <c r="EE40" s="587"/>
      <c r="EF40" s="587"/>
      <c r="EG40" s="587"/>
      <c r="EH40" s="587"/>
      <c r="EI40" s="587"/>
      <c r="EJ40" s="587"/>
      <c r="EK40" s="587"/>
      <c r="EL40" s="587"/>
      <c r="EM40" s="587"/>
      <c r="EN40" s="587"/>
      <c r="EO40" s="588"/>
      <c r="EP40" s="586"/>
      <c r="EQ40" s="587"/>
      <c r="ER40" s="587"/>
      <c r="ES40" s="587"/>
      <c r="ET40" s="587"/>
      <c r="EU40" s="587"/>
      <c r="EV40" s="587"/>
      <c r="EW40" s="587"/>
      <c r="EX40" s="587"/>
      <c r="EY40" s="587"/>
      <c r="EZ40" s="587"/>
      <c r="FA40" s="587"/>
      <c r="FB40" s="587"/>
      <c r="FC40" s="587"/>
      <c r="FD40" s="587"/>
      <c r="FE40" s="587"/>
      <c r="FF40" s="587"/>
      <c r="FG40" s="587"/>
      <c r="FH40" s="587"/>
      <c r="FI40" s="603"/>
    </row>
    <row r="41" spans="1:165" s="78" customFormat="1" ht="33" customHeight="1" hidden="1">
      <c r="A41" s="604" t="s">
        <v>462</v>
      </c>
      <c r="B41" s="604"/>
      <c r="C41" s="604"/>
      <c r="D41" s="604"/>
      <c r="E41" s="604"/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604"/>
      <c r="AK41" s="604"/>
      <c r="AL41" s="604"/>
      <c r="AM41" s="604"/>
      <c r="AN41" s="604"/>
      <c r="AO41" s="604"/>
      <c r="AP41" s="604"/>
      <c r="AQ41" s="604"/>
      <c r="AR41" s="604"/>
      <c r="AS41" s="604"/>
      <c r="AT41" s="604"/>
      <c r="AU41" s="604"/>
      <c r="AV41" s="604"/>
      <c r="AW41" s="604"/>
      <c r="AX41" s="604"/>
      <c r="AY41" s="604"/>
      <c r="AZ41" s="604"/>
      <c r="BA41" s="604"/>
      <c r="BB41" s="604"/>
      <c r="BC41" s="604"/>
      <c r="BD41" s="589" t="s">
        <v>421</v>
      </c>
      <c r="BE41" s="590"/>
      <c r="BF41" s="590"/>
      <c r="BG41" s="590"/>
      <c r="BH41" s="590"/>
      <c r="BI41" s="590"/>
      <c r="BJ41" s="590"/>
      <c r="BK41" s="590"/>
      <c r="BL41" s="590"/>
      <c r="BM41" s="591"/>
      <c r="BN41" s="595" t="s">
        <v>87</v>
      </c>
      <c r="BO41" s="596"/>
      <c r="BP41" s="596"/>
      <c r="BQ41" s="596"/>
      <c r="BR41" s="596"/>
      <c r="BS41" s="596"/>
      <c r="BT41" s="596"/>
      <c r="BU41" s="596"/>
      <c r="BV41" s="596"/>
      <c r="BW41" s="596"/>
      <c r="BX41" s="596"/>
      <c r="BY41" s="597"/>
      <c r="BZ41" s="595" t="s">
        <v>429</v>
      </c>
      <c r="CA41" s="596"/>
      <c r="CB41" s="596"/>
      <c r="CC41" s="596"/>
      <c r="CD41" s="596"/>
      <c r="CE41" s="596"/>
      <c r="CF41" s="596"/>
      <c r="CG41" s="596"/>
      <c r="CH41" s="596"/>
      <c r="CI41" s="596"/>
      <c r="CJ41" s="596"/>
      <c r="CK41" s="596"/>
      <c r="CL41" s="596"/>
      <c r="CM41" s="597"/>
      <c r="CN41" s="598"/>
      <c r="CO41" s="599"/>
      <c r="CP41" s="599"/>
      <c r="CQ41" s="599"/>
      <c r="CR41" s="599"/>
      <c r="CS41" s="599"/>
      <c r="CT41" s="599"/>
      <c r="CU41" s="599"/>
      <c r="CV41" s="599"/>
      <c r="CW41" s="599"/>
      <c r="CX41" s="599"/>
      <c r="CY41" s="599"/>
      <c r="CZ41" s="599"/>
      <c r="DA41" s="599"/>
      <c r="DB41" s="599"/>
      <c r="DC41" s="600"/>
      <c r="DD41" s="598"/>
      <c r="DE41" s="599"/>
      <c r="DF41" s="599"/>
      <c r="DG41" s="599"/>
      <c r="DH41" s="599"/>
      <c r="DI41" s="599"/>
      <c r="DJ41" s="599"/>
      <c r="DK41" s="599"/>
      <c r="DL41" s="599"/>
      <c r="DM41" s="599"/>
      <c r="DN41" s="599"/>
      <c r="DO41" s="599"/>
      <c r="DP41" s="599"/>
      <c r="DQ41" s="599"/>
      <c r="DR41" s="599"/>
      <c r="DS41" s="599"/>
      <c r="DT41" s="599"/>
      <c r="DU41" s="599"/>
      <c r="DV41" s="599"/>
      <c r="DW41" s="599"/>
      <c r="DX41" s="599"/>
      <c r="DY41" s="600"/>
      <c r="DZ41" s="586"/>
      <c r="EA41" s="587"/>
      <c r="EB41" s="587"/>
      <c r="EC41" s="587"/>
      <c r="ED41" s="587"/>
      <c r="EE41" s="587"/>
      <c r="EF41" s="587"/>
      <c r="EG41" s="587"/>
      <c r="EH41" s="587"/>
      <c r="EI41" s="587"/>
      <c r="EJ41" s="587"/>
      <c r="EK41" s="587"/>
      <c r="EL41" s="587"/>
      <c r="EM41" s="587"/>
      <c r="EN41" s="587"/>
      <c r="EO41" s="588"/>
      <c r="EP41" s="586"/>
      <c r="EQ41" s="587"/>
      <c r="ER41" s="587"/>
      <c r="ES41" s="587"/>
      <c r="ET41" s="587"/>
      <c r="EU41" s="587"/>
      <c r="EV41" s="587"/>
      <c r="EW41" s="587"/>
      <c r="EX41" s="587"/>
      <c r="EY41" s="587"/>
      <c r="EZ41" s="587"/>
      <c r="FA41" s="587"/>
      <c r="FB41" s="587"/>
      <c r="FC41" s="587"/>
      <c r="FD41" s="587"/>
      <c r="FE41" s="587"/>
      <c r="FF41" s="587"/>
      <c r="FG41" s="587"/>
      <c r="FH41" s="587"/>
      <c r="FI41" s="603"/>
    </row>
    <row r="42" spans="1:165" s="78" customFormat="1" ht="33" customHeight="1" hidden="1">
      <c r="A42" s="604" t="s">
        <v>463</v>
      </c>
      <c r="B42" s="604"/>
      <c r="C42" s="604"/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  <c r="AA42" s="604"/>
      <c r="AB42" s="604"/>
      <c r="AC42" s="604"/>
      <c r="AD42" s="604"/>
      <c r="AE42" s="604"/>
      <c r="AF42" s="604"/>
      <c r="AG42" s="604"/>
      <c r="AH42" s="604"/>
      <c r="AI42" s="604"/>
      <c r="AJ42" s="604"/>
      <c r="AK42" s="604"/>
      <c r="AL42" s="604"/>
      <c r="AM42" s="604"/>
      <c r="AN42" s="604"/>
      <c r="AO42" s="604"/>
      <c r="AP42" s="604"/>
      <c r="AQ42" s="604"/>
      <c r="AR42" s="604"/>
      <c r="AS42" s="604"/>
      <c r="AT42" s="604"/>
      <c r="AU42" s="604"/>
      <c r="AV42" s="604"/>
      <c r="AW42" s="604"/>
      <c r="AX42" s="604"/>
      <c r="AY42" s="604"/>
      <c r="AZ42" s="604"/>
      <c r="BA42" s="604"/>
      <c r="BB42" s="604"/>
      <c r="BC42" s="604"/>
      <c r="BD42" s="589" t="s">
        <v>422</v>
      </c>
      <c r="BE42" s="590"/>
      <c r="BF42" s="590"/>
      <c r="BG42" s="590"/>
      <c r="BH42" s="590"/>
      <c r="BI42" s="590"/>
      <c r="BJ42" s="590"/>
      <c r="BK42" s="590"/>
      <c r="BL42" s="590"/>
      <c r="BM42" s="591"/>
      <c r="BN42" s="595" t="s">
        <v>60</v>
      </c>
      <c r="BO42" s="596"/>
      <c r="BP42" s="596"/>
      <c r="BQ42" s="596"/>
      <c r="BR42" s="596"/>
      <c r="BS42" s="596"/>
      <c r="BT42" s="596"/>
      <c r="BU42" s="596"/>
      <c r="BV42" s="596"/>
      <c r="BW42" s="596"/>
      <c r="BX42" s="596"/>
      <c r="BY42" s="597"/>
      <c r="BZ42" s="595" t="s">
        <v>460</v>
      </c>
      <c r="CA42" s="596"/>
      <c r="CB42" s="596"/>
      <c r="CC42" s="596"/>
      <c r="CD42" s="596"/>
      <c r="CE42" s="596"/>
      <c r="CF42" s="596"/>
      <c r="CG42" s="596"/>
      <c r="CH42" s="596"/>
      <c r="CI42" s="596"/>
      <c r="CJ42" s="596"/>
      <c r="CK42" s="596"/>
      <c r="CL42" s="596"/>
      <c r="CM42" s="597"/>
      <c r="CN42" s="598"/>
      <c r="CO42" s="599"/>
      <c r="CP42" s="599"/>
      <c r="CQ42" s="599"/>
      <c r="CR42" s="599"/>
      <c r="CS42" s="599"/>
      <c r="CT42" s="599"/>
      <c r="CU42" s="599"/>
      <c r="CV42" s="599"/>
      <c r="CW42" s="599"/>
      <c r="CX42" s="599"/>
      <c r="CY42" s="599"/>
      <c r="CZ42" s="599"/>
      <c r="DA42" s="599"/>
      <c r="DB42" s="599"/>
      <c r="DC42" s="600"/>
      <c r="DD42" s="598"/>
      <c r="DE42" s="599"/>
      <c r="DF42" s="599"/>
      <c r="DG42" s="599"/>
      <c r="DH42" s="599"/>
      <c r="DI42" s="599"/>
      <c r="DJ42" s="599"/>
      <c r="DK42" s="599"/>
      <c r="DL42" s="599"/>
      <c r="DM42" s="599"/>
      <c r="DN42" s="599"/>
      <c r="DO42" s="599"/>
      <c r="DP42" s="599"/>
      <c r="DQ42" s="599"/>
      <c r="DR42" s="599"/>
      <c r="DS42" s="599"/>
      <c r="DT42" s="599"/>
      <c r="DU42" s="599"/>
      <c r="DV42" s="599"/>
      <c r="DW42" s="599"/>
      <c r="DX42" s="599"/>
      <c r="DY42" s="600"/>
      <c r="DZ42" s="586"/>
      <c r="EA42" s="587"/>
      <c r="EB42" s="587"/>
      <c r="EC42" s="587"/>
      <c r="ED42" s="587"/>
      <c r="EE42" s="587"/>
      <c r="EF42" s="587"/>
      <c r="EG42" s="587"/>
      <c r="EH42" s="587"/>
      <c r="EI42" s="587"/>
      <c r="EJ42" s="587"/>
      <c r="EK42" s="587"/>
      <c r="EL42" s="587"/>
      <c r="EM42" s="587"/>
      <c r="EN42" s="587"/>
      <c r="EO42" s="588"/>
      <c r="EP42" s="586"/>
      <c r="EQ42" s="587"/>
      <c r="ER42" s="587"/>
      <c r="ES42" s="587"/>
      <c r="ET42" s="587"/>
      <c r="EU42" s="587"/>
      <c r="EV42" s="587"/>
      <c r="EW42" s="587"/>
      <c r="EX42" s="587"/>
      <c r="EY42" s="587"/>
      <c r="EZ42" s="587"/>
      <c r="FA42" s="587"/>
      <c r="FB42" s="587"/>
      <c r="FC42" s="587"/>
      <c r="FD42" s="587"/>
      <c r="FE42" s="587"/>
      <c r="FF42" s="587"/>
      <c r="FG42" s="587"/>
      <c r="FH42" s="587"/>
      <c r="FI42" s="603"/>
    </row>
    <row r="43" spans="1:165" s="78" customFormat="1" ht="33" customHeight="1" hidden="1">
      <c r="A43" s="604" t="s">
        <v>463</v>
      </c>
      <c r="B43" s="604"/>
      <c r="C43" s="604"/>
      <c r="D43" s="604"/>
      <c r="E43" s="604"/>
      <c r="F43" s="604"/>
      <c r="G43" s="604"/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04"/>
      <c r="AB43" s="604"/>
      <c r="AC43" s="604"/>
      <c r="AD43" s="604"/>
      <c r="AE43" s="604"/>
      <c r="AF43" s="604"/>
      <c r="AG43" s="604"/>
      <c r="AH43" s="604"/>
      <c r="AI43" s="604"/>
      <c r="AJ43" s="604"/>
      <c r="AK43" s="604"/>
      <c r="AL43" s="604"/>
      <c r="AM43" s="604"/>
      <c r="AN43" s="604"/>
      <c r="AO43" s="604"/>
      <c r="AP43" s="604"/>
      <c r="AQ43" s="604"/>
      <c r="AR43" s="604"/>
      <c r="AS43" s="604"/>
      <c r="AT43" s="604"/>
      <c r="AU43" s="604"/>
      <c r="AV43" s="604"/>
      <c r="AW43" s="604"/>
      <c r="AX43" s="604"/>
      <c r="AY43" s="604"/>
      <c r="AZ43" s="604"/>
      <c r="BA43" s="604"/>
      <c r="BB43" s="604"/>
      <c r="BC43" s="604"/>
      <c r="BD43" s="589" t="s">
        <v>422</v>
      </c>
      <c r="BE43" s="590"/>
      <c r="BF43" s="590"/>
      <c r="BG43" s="590"/>
      <c r="BH43" s="590"/>
      <c r="BI43" s="590"/>
      <c r="BJ43" s="590"/>
      <c r="BK43" s="590"/>
      <c r="BL43" s="590"/>
      <c r="BM43" s="591"/>
      <c r="BN43" s="595" t="s">
        <v>152</v>
      </c>
      <c r="BO43" s="596"/>
      <c r="BP43" s="596"/>
      <c r="BQ43" s="596"/>
      <c r="BR43" s="596"/>
      <c r="BS43" s="596"/>
      <c r="BT43" s="596"/>
      <c r="BU43" s="596"/>
      <c r="BV43" s="596"/>
      <c r="BW43" s="596"/>
      <c r="BX43" s="596"/>
      <c r="BY43" s="597"/>
      <c r="BZ43" s="595" t="s">
        <v>461</v>
      </c>
      <c r="CA43" s="596"/>
      <c r="CB43" s="596"/>
      <c r="CC43" s="596"/>
      <c r="CD43" s="596"/>
      <c r="CE43" s="596"/>
      <c r="CF43" s="596"/>
      <c r="CG43" s="596"/>
      <c r="CH43" s="596"/>
      <c r="CI43" s="596"/>
      <c r="CJ43" s="596"/>
      <c r="CK43" s="596"/>
      <c r="CL43" s="596"/>
      <c r="CM43" s="597"/>
      <c r="CN43" s="598"/>
      <c r="CO43" s="599"/>
      <c r="CP43" s="599"/>
      <c r="CQ43" s="599"/>
      <c r="CR43" s="599"/>
      <c r="CS43" s="599"/>
      <c r="CT43" s="599"/>
      <c r="CU43" s="599"/>
      <c r="CV43" s="599"/>
      <c r="CW43" s="599"/>
      <c r="CX43" s="599"/>
      <c r="CY43" s="599"/>
      <c r="CZ43" s="599"/>
      <c r="DA43" s="599"/>
      <c r="DB43" s="599"/>
      <c r="DC43" s="600"/>
      <c r="DD43" s="598"/>
      <c r="DE43" s="599"/>
      <c r="DF43" s="599"/>
      <c r="DG43" s="599"/>
      <c r="DH43" s="599"/>
      <c r="DI43" s="599"/>
      <c r="DJ43" s="599"/>
      <c r="DK43" s="599"/>
      <c r="DL43" s="599"/>
      <c r="DM43" s="599"/>
      <c r="DN43" s="599"/>
      <c r="DO43" s="599"/>
      <c r="DP43" s="599"/>
      <c r="DQ43" s="599"/>
      <c r="DR43" s="599"/>
      <c r="DS43" s="599"/>
      <c r="DT43" s="599"/>
      <c r="DU43" s="599"/>
      <c r="DV43" s="599"/>
      <c r="DW43" s="599"/>
      <c r="DX43" s="599"/>
      <c r="DY43" s="600"/>
      <c r="DZ43" s="586"/>
      <c r="EA43" s="587"/>
      <c r="EB43" s="587"/>
      <c r="EC43" s="587"/>
      <c r="ED43" s="587"/>
      <c r="EE43" s="587"/>
      <c r="EF43" s="587"/>
      <c r="EG43" s="587"/>
      <c r="EH43" s="587"/>
      <c r="EI43" s="587"/>
      <c r="EJ43" s="587"/>
      <c r="EK43" s="587"/>
      <c r="EL43" s="587"/>
      <c r="EM43" s="587"/>
      <c r="EN43" s="587"/>
      <c r="EO43" s="588"/>
      <c r="EP43" s="586"/>
      <c r="EQ43" s="587"/>
      <c r="ER43" s="587"/>
      <c r="ES43" s="587"/>
      <c r="ET43" s="587"/>
      <c r="EU43" s="587"/>
      <c r="EV43" s="587"/>
      <c r="EW43" s="587"/>
      <c r="EX43" s="587"/>
      <c r="EY43" s="587"/>
      <c r="EZ43" s="587"/>
      <c r="FA43" s="587"/>
      <c r="FB43" s="587"/>
      <c r="FC43" s="587"/>
      <c r="FD43" s="587"/>
      <c r="FE43" s="587"/>
      <c r="FF43" s="587"/>
      <c r="FG43" s="587"/>
      <c r="FH43" s="587"/>
      <c r="FI43" s="603"/>
    </row>
    <row r="44" spans="1:165" s="78" customFormat="1" ht="33" customHeight="1" hidden="1">
      <c r="A44" s="604" t="s">
        <v>464</v>
      </c>
      <c r="B44" s="604"/>
      <c r="C44" s="604"/>
      <c r="D44" s="604"/>
      <c r="E44" s="604"/>
      <c r="F44" s="604"/>
      <c r="G44" s="604"/>
      <c r="H44" s="604"/>
      <c r="I44" s="604"/>
      <c r="J44" s="604"/>
      <c r="K44" s="604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  <c r="AA44" s="604"/>
      <c r="AB44" s="604"/>
      <c r="AC44" s="604"/>
      <c r="AD44" s="604"/>
      <c r="AE44" s="604"/>
      <c r="AF44" s="604"/>
      <c r="AG44" s="604"/>
      <c r="AH44" s="604"/>
      <c r="AI44" s="604"/>
      <c r="AJ44" s="604"/>
      <c r="AK44" s="604"/>
      <c r="AL44" s="604"/>
      <c r="AM44" s="604"/>
      <c r="AN44" s="604"/>
      <c r="AO44" s="604"/>
      <c r="AP44" s="604"/>
      <c r="AQ44" s="604"/>
      <c r="AR44" s="604"/>
      <c r="AS44" s="604"/>
      <c r="AT44" s="604"/>
      <c r="AU44" s="604"/>
      <c r="AV44" s="604"/>
      <c r="AW44" s="604"/>
      <c r="AX44" s="604"/>
      <c r="AY44" s="604"/>
      <c r="AZ44" s="604"/>
      <c r="BA44" s="604"/>
      <c r="BB44" s="604"/>
      <c r="BC44" s="604"/>
      <c r="BD44" s="589" t="s">
        <v>423</v>
      </c>
      <c r="BE44" s="590"/>
      <c r="BF44" s="590"/>
      <c r="BG44" s="590"/>
      <c r="BH44" s="590"/>
      <c r="BI44" s="590"/>
      <c r="BJ44" s="590"/>
      <c r="BK44" s="590"/>
      <c r="BL44" s="590"/>
      <c r="BM44" s="591"/>
      <c r="BN44" s="595" t="s">
        <v>60</v>
      </c>
      <c r="BO44" s="596"/>
      <c r="BP44" s="596"/>
      <c r="BQ44" s="596"/>
      <c r="BR44" s="596"/>
      <c r="BS44" s="596"/>
      <c r="BT44" s="596"/>
      <c r="BU44" s="596"/>
      <c r="BV44" s="596"/>
      <c r="BW44" s="596"/>
      <c r="BX44" s="596"/>
      <c r="BY44" s="597"/>
      <c r="BZ44" s="595" t="s">
        <v>460</v>
      </c>
      <c r="CA44" s="596"/>
      <c r="CB44" s="596"/>
      <c r="CC44" s="596"/>
      <c r="CD44" s="596"/>
      <c r="CE44" s="596"/>
      <c r="CF44" s="596"/>
      <c r="CG44" s="596"/>
      <c r="CH44" s="596"/>
      <c r="CI44" s="596"/>
      <c r="CJ44" s="596"/>
      <c r="CK44" s="596"/>
      <c r="CL44" s="596"/>
      <c r="CM44" s="597"/>
      <c r="CN44" s="598"/>
      <c r="CO44" s="599"/>
      <c r="CP44" s="599"/>
      <c r="CQ44" s="599"/>
      <c r="CR44" s="599"/>
      <c r="CS44" s="599"/>
      <c r="CT44" s="599"/>
      <c r="CU44" s="599"/>
      <c r="CV44" s="599"/>
      <c r="CW44" s="599"/>
      <c r="CX44" s="599"/>
      <c r="CY44" s="599"/>
      <c r="CZ44" s="599"/>
      <c r="DA44" s="599"/>
      <c r="DB44" s="599"/>
      <c r="DC44" s="600"/>
      <c r="DD44" s="598"/>
      <c r="DE44" s="599"/>
      <c r="DF44" s="599"/>
      <c r="DG44" s="599"/>
      <c r="DH44" s="599"/>
      <c r="DI44" s="599"/>
      <c r="DJ44" s="599"/>
      <c r="DK44" s="599"/>
      <c r="DL44" s="599"/>
      <c r="DM44" s="599"/>
      <c r="DN44" s="599"/>
      <c r="DO44" s="599"/>
      <c r="DP44" s="599"/>
      <c r="DQ44" s="599"/>
      <c r="DR44" s="599"/>
      <c r="DS44" s="599"/>
      <c r="DT44" s="599"/>
      <c r="DU44" s="599"/>
      <c r="DV44" s="599"/>
      <c r="DW44" s="599"/>
      <c r="DX44" s="599"/>
      <c r="DY44" s="600"/>
      <c r="DZ44" s="586"/>
      <c r="EA44" s="587"/>
      <c r="EB44" s="587"/>
      <c r="EC44" s="587"/>
      <c r="ED44" s="587"/>
      <c r="EE44" s="587"/>
      <c r="EF44" s="587"/>
      <c r="EG44" s="587"/>
      <c r="EH44" s="587"/>
      <c r="EI44" s="587"/>
      <c r="EJ44" s="587"/>
      <c r="EK44" s="587"/>
      <c r="EL44" s="587"/>
      <c r="EM44" s="587"/>
      <c r="EN44" s="587"/>
      <c r="EO44" s="588"/>
      <c r="EP44" s="586"/>
      <c r="EQ44" s="587"/>
      <c r="ER44" s="587"/>
      <c r="ES44" s="587"/>
      <c r="ET44" s="587"/>
      <c r="EU44" s="587"/>
      <c r="EV44" s="587"/>
      <c r="EW44" s="587"/>
      <c r="EX44" s="587"/>
      <c r="EY44" s="587"/>
      <c r="EZ44" s="587"/>
      <c r="FA44" s="587"/>
      <c r="FB44" s="587"/>
      <c r="FC44" s="587"/>
      <c r="FD44" s="587"/>
      <c r="FE44" s="587"/>
      <c r="FF44" s="587"/>
      <c r="FG44" s="587"/>
      <c r="FH44" s="587"/>
      <c r="FI44" s="603"/>
    </row>
    <row r="45" spans="1:165" s="78" customFormat="1" ht="33" customHeight="1" hidden="1">
      <c r="A45" s="604" t="s">
        <v>464</v>
      </c>
      <c r="B45" s="604"/>
      <c r="C45" s="604"/>
      <c r="D45" s="604"/>
      <c r="E45" s="604"/>
      <c r="F45" s="604"/>
      <c r="G45" s="604"/>
      <c r="H45" s="604"/>
      <c r="I45" s="604"/>
      <c r="J45" s="604"/>
      <c r="K45" s="604"/>
      <c r="L45" s="604"/>
      <c r="M45" s="604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589" t="s">
        <v>423</v>
      </c>
      <c r="BE45" s="590"/>
      <c r="BF45" s="590"/>
      <c r="BG45" s="590"/>
      <c r="BH45" s="590"/>
      <c r="BI45" s="590"/>
      <c r="BJ45" s="590"/>
      <c r="BK45" s="590"/>
      <c r="BL45" s="590"/>
      <c r="BM45" s="591"/>
      <c r="BN45" s="595" t="s">
        <v>152</v>
      </c>
      <c r="BO45" s="596"/>
      <c r="BP45" s="596"/>
      <c r="BQ45" s="596"/>
      <c r="BR45" s="596"/>
      <c r="BS45" s="596"/>
      <c r="BT45" s="596"/>
      <c r="BU45" s="596"/>
      <c r="BV45" s="596"/>
      <c r="BW45" s="596"/>
      <c r="BX45" s="596"/>
      <c r="BY45" s="597"/>
      <c r="BZ45" s="595" t="s">
        <v>461</v>
      </c>
      <c r="CA45" s="596"/>
      <c r="CB45" s="596"/>
      <c r="CC45" s="596"/>
      <c r="CD45" s="596"/>
      <c r="CE45" s="596"/>
      <c r="CF45" s="596"/>
      <c r="CG45" s="596"/>
      <c r="CH45" s="596"/>
      <c r="CI45" s="596"/>
      <c r="CJ45" s="596"/>
      <c r="CK45" s="596"/>
      <c r="CL45" s="596"/>
      <c r="CM45" s="597"/>
      <c r="CN45" s="598"/>
      <c r="CO45" s="599"/>
      <c r="CP45" s="599"/>
      <c r="CQ45" s="599"/>
      <c r="CR45" s="599"/>
      <c r="CS45" s="599"/>
      <c r="CT45" s="599"/>
      <c r="CU45" s="599"/>
      <c r="CV45" s="599"/>
      <c r="CW45" s="599"/>
      <c r="CX45" s="599"/>
      <c r="CY45" s="599"/>
      <c r="CZ45" s="599"/>
      <c r="DA45" s="599"/>
      <c r="DB45" s="599"/>
      <c r="DC45" s="600"/>
      <c r="DD45" s="598"/>
      <c r="DE45" s="599"/>
      <c r="DF45" s="599"/>
      <c r="DG45" s="599"/>
      <c r="DH45" s="599"/>
      <c r="DI45" s="599"/>
      <c r="DJ45" s="599"/>
      <c r="DK45" s="599"/>
      <c r="DL45" s="599"/>
      <c r="DM45" s="599"/>
      <c r="DN45" s="599"/>
      <c r="DO45" s="599"/>
      <c r="DP45" s="599"/>
      <c r="DQ45" s="599"/>
      <c r="DR45" s="599"/>
      <c r="DS45" s="599"/>
      <c r="DT45" s="599"/>
      <c r="DU45" s="599"/>
      <c r="DV45" s="599"/>
      <c r="DW45" s="599"/>
      <c r="DX45" s="599"/>
      <c r="DY45" s="600"/>
      <c r="DZ45" s="586"/>
      <c r="EA45" s="587"/>
      <c r="EB45" s="587"/>
      <c r="EC45" s="587"/>
      <c r="ED45" s="587"/>
      <c r="EE45" s="587"/>
      <c r="EF45" s="587"/>
      <c r="EG45" s="587"/>
      <c r="EH45" s="587"/>
      <c r="EI45" s="587"/>
      <c r="EJ45" s="587"/>
      <c r="EK45" s="587"/>
      <c r="EL45" s="587"/>
      <c r="EM45" s="587"/>
      <c r="EN45" s="587"/>
      <c r="EO45" s="588"/>
      <c r="EP45" s="586"/>
      <c r="EQ45" s="587"/>
      <c r="ER45" s="587"/>
      <c r="ES45" s="587"/>
      <c r="ET45" s="587"/>
      <c r="EU45" s="587"/>
      <c r="EV45" s="587"/>
      <c r="EW45" s="587"/>
      <c r="EX45" s="587"/>
      <c r="EY45" s="587"/>
      <c r="EZ45" s="587"/>
      <c r="FA45" s="587"/>
      <c r="FB45" s="587"/>
      <c r="FC45" s="587"/>
      <c r="FD45" s="587"/>
      <c r="FE45" s="587"/>
      <c r="FF45" s="587"/>
      <c r="FG45" s="587"/>
      <c r="FH45" s="587"/>
      <c r="FI45" s="603"/>
    </row>
    <row r="46" spans="1:165" s="78" customFormat="1" ht="21" customHeight="1" hidden="1">
      <c r="A46" s="604" t="s">
        <v>465</v>
      </c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  <c r="AA46" s="604"/>
      <c r="AB46" s="604"/>
      <c r="AC46" s="604"/>
      <c r="AD46" s="604"/>
      <c r="AE46" s="604"/>
      <c r="AF46" s="604"/>
      <c r="AG46" s="604"/>
      <c r="AH46" s="604"/>
      <c r="AI46" s="604"/>
      <c r="AJ46" s="604"/>
      <c r="AK46" s="604"/>
      <c r="AL46" s="604"/>
      <c r="AM46" s="604"/>
      <c r="AN46" s="604"/>
      <c r="AO46" s="604"/>
      <c r="AP46" s="604"/>
      <c r="AQ46" s="604"/>
      <c r="AR46" s="604"/>
      <c r="AS46" s="604"/>
      <c r="AT46" s="604"/>
      <c r="AU46" s="604"/>
      <c r="AV46" s="604"/>
      <c r="AW46" s="604"/>
      <c r="AX46" s="604"/>
      <c r="AY46" s="604"/>
      <c r="AZ46" s="604"/>
      <c r="BA46" s="604"/>
      <c r="BB46" s="604"/>
      <c r="BC46" s="604"/>
      <c r="BD46" s="589" t="s">
        <v>424</v>
      </c>
      <c r="BE46" s="590"/>
      <c r="BF46" s="590"/>
      <c r="BG46" s="590"/>
      <c r="BH46" s="590"/>
      <c r="BI46" s="590"/>
      <c r="BJ46" s="590"/>
      <c r="BK46" s="590"/>
      <c r="BL46" s="590"/>
      <c r="BM46" s="591"/>
      <c r="BN46" s="595" t="s">
        <v>60</v>
      </c>
      <c r="BO46" s="596"/>
      <c r="BP46" s="596"/>
      <c r="BQ46" s="596"/>
      <c r="BR46" s="596"/>
      <c r="BS46" s="596"/>
      <c r="BT46" s="596"/>
      <c r="BU46" s="596"/>
      <c r="BV46" s="596"/>
      <c r="BW46" s="596"/>
      <c r="BX46" s="596"/>
      <c r="BY46" s="597"/>
      <c r="BZ46" s="595" t="s">
        <v>460</v>
      </c>
      <c r="CA46" s="596"/>
      <c r="CB46" s="596"/>
      <c r="CC46" s="596"/>
      <c r="CD46" s="596"/>
      <c r="CE46" s="596"/>
      <c r="CF46" s="596"/>
      <c r="CG46" s="596"/>
      <c r="CH46" s="596"/>
      <c r="CI46" s="596"/>
      <c r="CJ46" s="596"/>
      <c r="CK46" s="596"/>
      <c r="CL46" s="596"/>
      <c r="CM46" s="597"/>
      <c r="CN46" s="598"/>
      <c r="CO46" s="599"/>
      <c r="CP46" s="599"/>
      <c r="CQ46" s="599"/>
      <c r="CR46" s="599"/>
      <c r="CS46" s="599"/>
      <c r="CT46" s="599"/>
      <c r="CU46" s="599"/>
      <c r="CV46" s="599"/>
      <c r="CW46" s="599"/>
      <c r="CX46" s="599"/>
      <c r="CY46" s="599"/>
      <c r="CZ46" s="599"/>
      <c r="DA46" s="599"/>
      <c r="DB46" s="599"/>
      <c r="DC46" s="600"/>
      <c r="DD46" s="598"/>
      <c r="DE46" s="599"/>
      <c r="DF46" s="599"/>
      <c r="DG46" s="599"/>
      <c r="DH46" s="599"/>
      <c r="DI46" s="599"/>
      <c r="DJ46" s="599"/>
      <c r="DK46" s="599"/>
      <c r="DL46" s="599"/>
      <c r="DM46" s="599"/>
      <c r="DN46" s="599"/>
      <c r="DO46" s="599"/>
      <c r="DP46" s="599"/>
      <c r="DQ46" s="599"/>
      <c r="DR46" s="599"/>
      <c r="DS46" s="599"/>
      <c r="DT46" s="599"/>
      <c r="DU46" s="599"/>
      <c r="DV46" s="599"/>
      <c r="DW46" s="599"/>
      <c r="DX46" s="599"/>
      <c r="DY46" s="600"/>
      <c r="DZ46" s="586"/>
      <c r="EA46" s="587"/>
      <c r="EB46" s="587"/>
      <c r="EC46" s="587"/>
      <c r="ED46" s="587"/>
      <c r="EE46" s="587"/>
      <c r="EF46" s="587"/>
      <c r="EG46" s="587"/>
      <c r="EH46" s="587"/>
      <c r="EI46" s="587"/>
      <c r="EJ46" s="587"/>
      <c r="EK46" s="587"/>
      <c r="EL46" s="587"/>
      <c r="EM46" s="587"/>
      <c r="EN46" s="587"/>
      <c r="EO46" s="588"/>
      <c r="EP46" s="586"/>
      <c r="EQ46" s="587"/>
      <c r="ER46" s="587"/>
      <c r="ES46" s="587"/>
      <c r="ET46" s="587"/>
      <c r="EU46" s="587"/>
      <c r="EV46" s="587"/>
      <c r="EW46" s="587"/>
      <c r="EX46" s="587"/>
      <c r="EY46" s="587"/>
      <c r="EZ46" s="587"/>
      <c r="FA46" s="587"/>
      <c r="FB46" s="587"/>
      <c r="FC46" s="587"/>
      <c r="FD46" s="587"/>
      <c r="FE46" s="587"/>
      <c r="FF46" s="587"/>
      <c r="FG46" s="587"/>
      <c r="FH46" s="587"/>
      <c r="FI46" s="603"/>
    </row>
    <row r="47" spans="1:165" s="78" customFormat="1" ht="21" customHeight="1" hidden="1">
      <c r="A47" s="604" t="s">
        <v>465</v>
      </c>
      <c r="B47" s="604"/>
      <c r="C47" s="604"/>
      <c r="D47" s="604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  <c r="AA47" s="604"/>
      <c r="AB47" s="604"/>
      <c r="AC47" s="604"/>
      <c r="AD47" s="604"/>
      <c r="AE47" s="604"/>
      <c r="AF47" s="604"/>
      <c r="AG47" s="604"/>
      <c r="AH47" s="604"/>
      <c r="AI47" s="604"/>
      <c r="AJ47" s="604"/>
      <c r="AK47" s="604"/>
      <c r="AL47" s="604"/>
      <c r="AM47" s="604"/>
      <c r="AN47" s="604"/>
      <c r="AO47" s="604"/>
      <c r="AP47" s="604"/>
      <c r="AQ47" s="604"/>
      <c r="AR47" s="604"/>
      <c r="AS47" s="604"/>
      <c r="AT47" s="604"/>
      <c r="AU47" s="604"/>
      <c r="AV47" s="604"/>
      <c r="AW47" s="604"/>
      <c r="AX47" s="604"/>
      <c r="AY47" s="604"/>
      <c r="AZ47" s="604"/>
      <c r="BA47" s="604"/>
      <c r="BB47" s="604"/>
      <c r="BC47" s="604"/>
      <c r="BD47" s="589" t="s">
        <v>424</v>
      </c>
      <c r="BE47" s="590"/>
      <c r="BF47" s="590"/>
      <c r="BG47" s="590"/>
      <c r="BH47" s="590"/>
      <c r="BI47" s="590"/>
      <c r="BJ47" s="590"/>
      <c r="BK47" s="590"/>
      <c r="BL47" s="590"/>
      <c r="BM47" s="591"/>
      <c r="BN47" s="595" t="s">
        <v>79</v>
      </c>
      <c r="BO47" s="596"/>
      <c r="BP47" s="596"/>
      <c r="BQ47" s="596"/>
      <c r="BR47" s="596"/>
      <c r="BS47" s="596"/>
      <c r="BT47" s="596"/>
      <c r="BU47" s="596"/>
      <c r="BV47" s="596"/>
      <c r="BW47" s="596"/>
      <c r="BX47" s="596"/>
      <c r="BY47" s="597"/>
      <c r="BZ47" s="595" t="s">
        <v>427</v>
      </c>
      <c r="CA47" s="596"/>
      <c r="CB47" s="596"/>
      <c r="CC47" s="596"/>
      <c r="CD47" s="596"/>
      <c r="CE47" s="596"/>
      <c r="CF47" s="596"/>
      <c r="CG47" s="596"/>
      <c r="CH47" s="596"/>
      <c r="CI47" s="596"/>
      <c r="CJ47" s="596"/>
      <c r="CK47" s="596"/>
      <c r="CL47" s="596"/>
      <c r="CM47" s="597"/>
      <c r="CN47" s="598"/>
      <c r="CO47" s="599"/>
      <c r="CP47" s="599"/>
      <c r="CQ47" s="599"/>
      <c r="CR47" s="599"/>
      <c r="CS47" s="599"/>
      <c r="CT47" s="599"/>
      <c r="CU47" s="599"/>
      <c r="CV47" s="599"/>
      <c r="CW47" s="599"/>
      <c r="CX47" s="599"/>
      <c r="CY47" s="599"/>
      <c r="CZ47" s="599"/>
      <c r="DA47" s="599"/>
      <c r="DB47" s="599"/>
      <c r="DC47" s="600"/>
      <c r="DD47" s="598"/>
      <c r="DE47" s="599"/>
      <c r="DF47" s="599"/>
      <c r="DG47" s="599"/>
      <c r="DH47" s="599"/>
      <c r="DI47" s="599"/>
      <c r="DJ47" s="599"/>
      <c r="DK47" s="599"/>
      <c r="DL47" s="599"/>
      <c r="DM47" s="599"/>
      <c r="DN47" s="599"/>
      <c r="DO47" s="599"/>
      <c r="DP47" s="599"/>
      <c r="DQ47" s="599"/>
      <c r="DR47" s="599"/>
      <c r="DS47" s="599"/>
      <c r="DT47" s="599"/>
      <c r="DU47" s="599"/>
      <c r="DV47" s="599"/>
      <c r="DW47" s="599"/>
      <c r="DX47" s="599"/>
      <c r="DY47" s="600"/>
      <c r="DZ47" s="586"/>
      <c r="EA47" s="587"/>
      <c r="EB47" s="587"/>
      <c r="EC47" s="587"/>
      <c r="ED47" s="587"/>
      <c r="EE47" s="587"/>
      <c r="EF47" s="587"/>
      <c r="EG47" s="587"/>
      <c r="EH47" s="587"/>
      <c r="EI47" s="587"/>
      <c r="EJ47" s="587"/>
      <c r="EK47" s="587"/>
      <c r="EL47" s="587"/>
      <c r="EM47" s="587"/>
      <c r="EN47" s="587"/>
      <c r="EO47" s="588"/>
      <c r="EP47" s="586"/>
      <c r="EQ47" s="587"/>
      <c r="ER47" s="587"/>
      <c r="ES47" s="587"/>
      <c r="ET47" s="587"/>
      <c r="EU47" s="587"/>
      <c r="EV47" s="587"/>
      <c r="EW47" s="587"/>
      <c r="EX47" s="587"/>
      <c r="EY47" s="587"/>
      <c r="EZ47" s="587"/>
      <c r="FA47" s="587"/>
      <c r="FB47" s="587"/>
      <c r="FC47" s="587"/>
      <c r="FD47" s="587"/>
      <c r="FE47" s="587"/>
      <c r="FF47" s="587"/>
      <c r="FG47" s="587"/>
      <c r="FH47" s="587"/>
      <c r="FI47" s="603"/>
    </row>
    <row r="48" spans="1:165" s="78" customFormat="1" ht="21" customHeight="1" hidden="1">
      <c r="A48" s="604" t="s">
        <v>465</v>
      </c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  <c r="AA48" s="604"/>
      <c r="AB48" s="604"/>
      <c r="AC48" s="604"/>
      <c r="AD48" s="604"/>
      <c r="AE48" s="604"/>
      <c r="AF48" s="604"/>
      <c r="AG48" s="604"/>
      <c r="AH48" s="604"/>
      <c r="AI48" s="604"/>
      <c r="AJ48" s="604"/>
      <c r="AK48" s="604"/>
      <c r="AL48" s="604"/>
      <c r="AM48" s="604"/>
      <c r="AN48" s="604"/>
      <c r="AO48" s="604"/>
      <c r="AP48" s="604"/>
      <c r="AQ48" s="604"/>
      <c r="AR48" s="604"/>
      <c r="AS48" s="604"/>
      <c r="AT48" s="604"/>
      <c r="AU48" s="604"/>
      <c r="AV48" s="604"/>
      <c r="AW48" s="604"/>
      <c r="AX48" s="604"/>
      <c r="AY48" s="604"/>
      <c r="AZ48" s="604"/>
      <c r="BA48" s="604"/>
      <c r="BB48" s="604"/>
      <c r="BC48" s="604"/>
      <c r="BD48" s="589" t="s">
        <v>424</v>
      </c>
      <c r="BE48" s="590"/>
      <c r="BF48" s="590"/>
      <c r="BG48" s="590"/>
      <c r="BH48" s="590"/>
      <c r="BI48" s="590"/>
      <c r="BJ48" s="590"/>
      <c r="BK48" s="590"/>
      <c r="BL48" s="590"/>
      <c r="BM48" s="591"/>
      <c r="BN48" s="592" t="s">
        <v>79</v>
      </c>
      <c r="BO48" s="593"/>
      <c r="BP48" s="593"/>
      <c r="BQ48" s="593"/>
      <c r="BR48" s="593"/>
      <c r="BS48" s="593"/>
      <c r="BT48" s="593"/>
      <c r="BU48" s="593"/>
      <c r="BV48" s="593"/>
      <c r="BW48" s="593"/>
      <c r="BX48" s="593"/>
      <c r="BY48" s="594"/>
      <c r="BZ48" s="595" t="s">
        <v>428</v>
      </c>
      <c r="CA48" s="596"/>
      <c r="CB48" s="596"/>
      <c r="CC48" s="596"/>
      <c r="CD48" s="596"/>
      <c r="CE48" s="596"/>
      <c r="CF48" s="596"/>
      <c r="CG48" s="596"/>
      <c r="CH48" s="596"/>
      <c r="CI48" s="596"/>
      <c r="CJ48" s="596"/>
      <c r="CK48" s="596"/>
      <c r="CL48" s="596"/>
      <c r="CM48" s="597"/>
      <c r="CN48" s="598"/>
      <c r="CO48" s="599"/>
      <c r="CP48" s="599"/>
      <c r="CQ48" s="599"/>
      <c r="CR48" s="599"/>
      <c r="CS48" s="599"/>
      <c r="CT48" s="599"/>
      <c r="CU48" s="599"/>
      <c r="CV48" s="599"/>
      <c r="CW48" s="599"/>
      <c r="CX48" s="599"/>
      <c r="CY48" s="599"/>
      <c r="CZ48" s="599"/>
      <c r="DA48" s="599"/>
      <c r="DB48" s="599"/>
      <c r="DC48" s="600"/>
      <c r="DD48" s="598"/>
      <c r="DE48" s="599"/>
      <c r="DF48" s="599"/>
      <c r="DG48" s="599"/>
      <c r="DH48" s="599"/>
      <c r="DI48" s="599"/>
      <c r="DJ48" s="599"/>
      <c r="DK48" s="599"/>
      <c r="DL48" s="599"/>
      <c r="DM48" s="599"/>
      <c r="DN48" s="599"/>
      <c r="DO48" s="599"/>
      <c r="DP48" s="599"/>
      <c r="DQ48" s="599"/>
      <c r="DR48" s="599"/>
      <c r="DS48" s="599"/>
      <c r="DT48" s="599"/>
      <c r="DU48" s="599"/>
      <c r="DV48" s="599"/>
      <c r="DW48" s="599"/>
      <c r="DX48" s="599"/>
      <c r="DY48" s="600"/>
      <c r="DZ48" s="586"/>
      <c r="EA48" s="587"/>
      <c r="EB48" s="587"/>
      <c r="EC48" s="587"/>
      <c r="ED48" s="587"/>
      <c r="EE48" s="587"/>
      <c r="EF48" s="587"/>
      <c r="EG48" s="587"/>
      <c r="EH48" s="587"/>
      <c r="EI48" s="587"/>
      <c r="EJ48" s="587"/>
      <c r="EK48" s="587"/>
      <c r="EL48" s="587"/>
      <c r="EM48" s="587"/>
      <c r="EN48" s="587"/>
      <c r="EO48" s="588"/>
      <c r="EP48" s="586"/>
      <c r="EQ48" s="587"/>
      <c r="ER48" s="587"/>
      <c r="ES48" s="587"/>
      <c r="ET48" s="587"/>
      <c r="EU48" s="587"/>
      <c r="EV48" s="587"/>
      <c r="EW48" s="587"/>
      <c r="EX48" s="587"/>
      <c r="EY48" s="587"/>
      <c r="EZ48" s="587"/>
      <c r="FA48" s="587"/>
      <c r="FB48" s="587"/>
      <c r="FC48" s="587"/>
      <c r="FD48" s="587"/>
      <c r="FE48" s="587"/>
      <c r="FF48" s="587"/>
      <c r="FG48" s="587"/>
      <c r="FH48" s="587"/>
      <c r="FI48" s="603"/>
    </row>
    <row r="49" spans="1:165" s="78" customFormat="1" ht="21" customHeight="1" hidden="1">
      <c r="A49" s="604" t="s">
        <v>465</v>
      </c>
      <c r="B49" s="604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4"/>
      <c r="AM49" s="604"/>
      <c r="AN49" s="604"/>
      <c r="AO49" s="604"/>
      <c r="AP49" s="604"/>
      <c r="AQ49" s="604"/>
      <c r="AR49" s="604"/>
      <c r="AS49" s="604"/>
      <c r="AT49" s="604"/>
      <c r="AU49" s="604"/>
      <c r="AV49" s="604"/>
      <c r="AW49" s="604"/>
      <c r="AX49" s="604"/>
      <c r="AY49" s="604"/>
      <c r="AZ49" s="604"/>
      <c r="BA49" s="604"/>
      <c r="BB49" s="604"/>
      <c r="BC49" s="604"/>
      <c r="BD49" s="589" t="s">
        <v>424</v>
      </c>
      <c r="BE49" s="590"/>
      <c r="BF49" s="590"/>
      <c r="BG49" s="590"/>
      <c r="BH49" s="590"/>
      <c r="BI49" s="590"/>
      <c r="BJ49" s="590"/>
      <c r="BK49" s="590"/>
      <c r="BL49" s="590"/>
      <c r="BM49" s="591"/>
      <c r="BN49" s="592" t="s">
        <v>87</v>
      </c>
      <c r="BO49" s="593"/>
      <c r="BP49" s="593"/>
      <c r="BQ49" s="593"/>
      <c r="BR49" s="593"/>
      <c r="BS49" s="593"/>
      <c r="BT49" s="593"/>
      <c r="BU49" s="593"/>
      <c r="BV49" s="593"/>
      <c r="BW49" s="593"/>
      <c r="BX49" s="593"/>
      <c r="BY49" s="594"/>
      <c r="BZ49" s="595" t="s">
        <v>429</v>
      </c>
      <c r="CA49" s="596"/>
      <c r="CB49" s="596"/>
      <c r="CC49" s="596"/>
      <c r="CD49" s="596"/>
      <c r="CE49" s="596"/>
      <c r="CF49" s="596"/>
      <c r="CG49" s="596"/>
      <c r="CH49" s="596"/>
      <c r="CI49" s="596"/>
      <c r="CJ49" s="596"/>
      <c r="CK49" s="596"/>
      <c r="CL49" s="596"/>
      <c r="CM49" s="597"/>
      <c r="CN49" s="598"/>
      <c r="CO49" s="599"/>
      <c r="CP49" s="599"/>
      <c r="CQ49" s="599"/>
      <c r="CR49" s="599"/>
      <c r="CS49" s="599"/>
      <c r="CT49" s="599"/>
      <c r="CU49" s="599"/>
      <c r="CV49" s="599"/>
      <c r="CW49" s="599"/>
      <c r="CX49" s="599"/>
      <c r="CY49" s="599"/>
      <c r="CZ49" s="599"/>
      <c r="DA49" s="599"/>
      <c r="DB49" s="599"/>
      <c r="DC49" s="600"/>
      <c r="DD49" s="598"/>
      <c r="DE49" s="599"/>
      <c r="DF49" s="599"/>
      <c r="DG49" s="599"/>
      <c r="DH49" s="599"/>
      <c r="DI49" s="599"/>
      <c r="DJ49" s="599"/>
      <c r="DK49" s="599"/>
      <c r="DL49" s="599"/>
      <c r="DM49" s="599"/>
      <c r="DN49" s="599"/>
      <c r="DO49" s="599"/>
      <c r="DP49" s="599"/>
      <c r="DQ49" s="599"/>
      <c r="DR49" s="599"/>
      <c r="DS49" s="599"/>
      <c r="DT49" s="599"/>
      <c r="DU49" s="599"/>
      <c r="DV49" s="599"/>
      <c r="DW49" s="599"/>
      <c r="DX49" s="599"/>
      <c r="DY49" s="600"/>
      <c r="DZ49" s="586"/>
      <c r="EA49" s="587"/>
      <c r="EB49" s="587"/>
      <c r="EC49" s="587"/>
      <c r="ED49" s="587"/>
      <c r="EE49" s="587"/>
      <c r="EF49" s="587"/>
      <c r="EG49" s="587"/>
      <c r="EH49" s="587"/>
      <c r="EI49" s="587"/>
      <c r="EJ49" s="587"/>
      <c r="EK49" s="587"/>
      <c r="EL49" s="587"/>
      <c r="EM49" s="587"/>
      <c r="EN49" s="587"/>
      <c r="EO49" s="588"/>
      <c r="EP49" s="586"/>
      <c r="EQ49" s="587"/>
      <c r="ER49" s="587"/>
      <c r="ES49" s="587"/>
      <c r="ET49" s="587"/>
      <c r="EU49" s="587"/>
      <c r="EV49" s="587"/>
      <c r="EW49" s="587"/>
      <c r="EX49" s="587"/>
      <c r="EY49" s="587"/>
      <c r="EZ49" s="587"/>
      <c r="FA49" s="587"/>
      <c r="FB49" s="587"/>
      <c r="FC49" s="587"/>
      <c r="FD49" s="587"/>
      <c r="FE49" s="587"/>
      <c r="FF49" s="587"/>
      <c r="FG49" s="587"/>
      <c r="FH49" s="587"/>
      <c r="FI49" s="603"/>
    </row>
    <row r="50" spans="1:165" s="78" customFormat="1" ht="24" customHeight="1" hidden="1">
      <c r="A50" s="604" t="s">
        <v>467</v>
      </c>
      <c r="B50" s="604"/>
      <c r="C50" s="604"/>
      <c r="D50" s="604"/>
      <c r="E50" s="604"/>
      <c r="F50" s="604"/>
      <c r="G50" s="604"/>
      <c r="H50" s="604"/>
      <c r="I50" s="604"/>
      <c r="J50" s="604"/>
      <c r="K50" s="604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604"/>
      <c r="Y50" s="604"/>
      <c r="Z50" s="604"/>
      <c r="AA50" s="604"/>
      <c r="AB50" s="604"/>
      <c r="AC50" s="604"/>
      <c r="AD50" s="604"/>
      <c r="AE50" s="604"/>
      <c r="AF50" s="604"/>
      <c r="AG50" s="604"/>
      <c r="AH50" s="604"/>
      <c r="AI50" s="604"/>
      <c r="AJ50" s="604"/>
      <c r="AK50" s="604"/>
      <c r="AL50" s="604"/>
      <c r="AM50" s="604"/>
      <c r="AN50" s="604"/>
      <c r="AO50" s="604"/>
      <c r="AP50" s="604"/>
      <c r="AQ50" s="604"/>
      <c r="AR50" s="604"/>
      <c r="AS50" s="604"/>
      <c r="AT50" s="604"/>
      <c r="AU50" s="604"/>
      <c r="AV50" s="604"/>
      <c r="AW50" s="604"/>
      <c r="AX50" s="604"/>
      <c r="AY50" s="604"/>
      <c r="AZ50" s="604"/>
      <c r="BA50" s="604"/>
      <c r="BB50" s="604"/>
      <c r="BC50" s="604"/>
      <c r="BD50" s="589" t="s">
        <v>425</v>
      </c>
      <c r="BE50" s="590"/>
      <c r="BF50" s="590"/>
      <c r="BG50" s="590"/>
      <c r="BH50" s="590"/>
      <c r="BI50" s="590"/>
      <c r="BJ50" s="590"/>
      <c r="BK50" s="590"/>
      <c r="BL50" s="590"/>
      <c r="BM50" s="591"/>
      <c r="BN50" s="592" t="s">
        <v>60</v>
      </c>
      <c r="BO50" s="593"/>
      <c r="BP50" s="593"/>
      <c r="BQ50" s="593"/>
      <c r="BR50" s="593"/>
      <c r="BS50" s="593"/>
      <c r="BT50" s="593"/>
      <c r="BU50" s="593"/>
      <c r="BV50" s="593"/>
      <c r="BW50" s="593"/>
      <c r="BX50" s="593"/>
      <c r="BY50" s="594"/>
      <c r="BZ50" s="595" t="s">
        <v>460</v>
      </c>
      <c r="CA50" s="596"/>
      <c r="CB50" s="596"/>
      <c r="CC50" s="596"/>
      <c r="CD50" s="596"/>
      <c r="CE50" s="596"/>
      <c r="CF50" s="596"/>
      <c r="CG50" s="596"/>
      <c r="CH50" s="596"/>
      <c r="CI50" s="596"/>
      <c r="CJ50" s="596"/>
      <c r="CK50" s="596"/>
      <c r="CL50" s="596"/>
      <c r="CM50" s="597"/>
      <c r="CN50" s="598"/>
      <c r="CO50" s="599"/>
      <c r="CP50" s="599"/>
      <c r="CQ50" s="599"/>
      <c r="CR50" s="599"/>
      <c r="CS50" s="599"/>
      <c r="CT50" s="599"/>
      <c r="CU50" s="599"/>
      <c r="CV50" s="599"/>
      <c r="CW50" s="599"/>
      <c r="CX50" s="599"/>
      <c r="CY50" s="599"/>
      <c r="CZ50" s="599"/>
      <c r="DA50" s="599"/>
      <c r="DB50" s="599"/>
      <c r="DC50" s="600"/>
      <c r="DD50" s="598"/>
      <c r="DE50" s="599"/>
      <c r="DF50" s="599"/>
      <c r="DG50" s="599"/>
      <c r="DH50" s="599"/>
      <c r="DI50" s="599"/>
      <c r="DJ50" s="599"/>
      <c r="DK50" s="599"/>
      <c r="DL50" s="599"/>
      <c r="DM50" s="599"/>
      <c r="DN50" s="599"/>
      <c r="DO50" s="599"/>
      <c r="DP50" s="599"/>
      <c r="DQ50" s="599"/>
      <c r="DR50" s="599"/>
      <c r="DS50" s="599"/>
      <c r="DT50" s="599"/>
      <c r="DU50" s="599"/>
      <c r="DV50" s="599"/>
      <c r="DW50" s="599"/>
      <c r="DX50" s="599"/>
      <c r="DY50" s="600"/>
      <c r="DZ50" s="586"/>
      <c r="EA50" s="587"/>
      <c r="EB50" s="587"/>
      <c r="EC50" s="587"/>
      <c r="ED50" s="587"/>
      <c r="EE50" s="587"/>
      <c r="EF50" s="587"/>
      <c r="EG50" s="587"/>
      <c r="EH50" s="587"/>
      <c r="EI50" s="587"/>
      <c r="EJ50" s="587"/>
      <c r="EK50" s="587"/>
      <c r="EL50" s="587"/>
      <c r="EM50" s="587"/>
      <c r="EN50" s="587"/>
      <c r="EO50" s="588"/>
      <c r="EP50" s="586"/>
      <c r="EQ50" s="587"/>
      <c r="ER50" s="587"/>
      <c r="ES50" s="587"/>
      <c r="ET50" s="587"/>
      <c r="EU50" s="587"/>
      <c r="EV50" s="587"/>
      <c r="EW50" s="587"/>
      <c r="EX50" s="587"/>
      <c r="EY50" s="587"/>
      <c r="EZ50" s="587"/>
      <c r="FA50" s="587"/>
      <c r="FB50" s="587"/>
      <c r="FC50" s="587"/>
      <c r="FD50" s="587"/>
      <c r="FE50" s="587"/>
      <c r="FF50" s="587"/>
      <c r="FG50" s="587"/>
      <c r="FH50" s="587"/>
      <c r="FI50" s="603"/>
    </row>
    <row r="51" spans="1:165" s="76" customFormat="1" ht="24" customHeight="1" hidden="1">
      <c r="A51" s="604" t="s">
        <v>467</v>
      </c>
      <c r="B51" s="604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  <c r="AA51" s="604"/>
      <c r="AB51" s="604"/>
      <c r="AC51" s="604"/>
      <c r="AD51" s="604"/>
      <c r="AE51" s="604"/>
      <c r="AF51" s="604"/>
      <c r="AG51" s="604"/>
      <c r="AH51" s="604"/>
      <c r="AI51" s="604"/>
      <c r="AJ51" s="604"/>
      <c r="AK51" s="604"/>
      <c r="AL51" s="604"/>
      <c r="AM51" s="604"/>
      <c r="AN51" s="604"/>
      <c r="AO51" s="604"/>
      <c r="AP51" s="604"/>
      <c r="AQ51" s="604"/>
      <c r="AR51" s="604"/>
      <c r="AS51" s="604"/>
      <c r="AT51" s="604"/>
      <c r="AU51" s="604"/>
      <c r="AV51" s="604"/>
      <c r="AW51" s="604"/>
      <c r="AX51" s="604"/>
      <c r="AY51" s="604"/>
      <c r="AZ51" s="604"/>
      <c r="BA51" s="604"/>
      <c r="BB51" s="604"/>
      <c r="BC51" s="604"/>
      <c r="BD51" s="624" t="s">
        <v>425</v>
      </c>
      <c r="BE51" s="625"/>
      <c r="BF51" s="625"/>
      <c r="BG51" s="625"/>
      <c r="BH51" s="625"/>
      <c r="BI51" s="625"/>
      <c r="BJ51" s="625"/>
      <c r="BK51" s="625"/>
      <c r="BL51" s="625"/>
      <c r="BM51" s="626"/>
      <c r="BN51" s="627" t="s">
        <v>152</v>
      </c>
      <c r="BO51" s="628"/>
      <c r="BP51" s="628"/>
      <c r="BQ51" s="628"/>
      <c r="BR51" s="628"/>
      <c r="BS51" s="628"/>
      <c r="BT51" s="628"/>
      <c r="BU51" s="628"/>
      <c r="BV51" s="628"/>
      <c r="BW51" s="628"/>
      <c r="BX51" s="628"/>
      <c r="BY51" s="629"/>
      <c r="BZ51" s="627" t="s">
        <v>466</v>
      </c>
      <c r="CA51" s="628"/>
      <c r="CB51" s="628"/>
      <c r="CC51" s="628"/>
      <c r="CD51" s="628"/>
      <c r="CE51" s="628"/>
      <c r="CF51" s="628"/>
      <c r="CG51" s="628"/>
      <c r="CH51" s="628"/>
      <c r="CI51" s="628"/>
      <c r="CJ51" s="628"/>
      <c r="CK51" s="628"/>
      <c r="CL51" s="628"/>
      <c r="CM51" s="629"/>
      <c r="CN51" s="630"/>
      <c r="CO51" s="631"/>
      <c r="CP51" s="631"/>
      <c r="CQ51" s="631"/>
      <c r="CR51" s="631"/>
      <c r="CS51" s="631"/>
      <c r="CT51" s="631"/>
      <c r="CU51" s="631"/>
      <c r="CV51" s="631"/>
      <c r="CW51" s="631"/>
      <c r="CX51" s="631"/>
      <c r="CY51" s="631"/>
      <c r="CZ51" s="631"/>
      <c r="DA51" s="631"/>
      <c r="DB51" s="631"/>
      <c r="DC51" s="632"/>
      <c r="DD51" s="630"/>
      <c r="DE51" s="631"/>
      <c r="DF51" s="631"/>
      <c r="DG51" s="631"/>
      <c r="DH51" s="631"/>
      <c r="DI51" s="631"/>
      <c r="DJ51" s="631"/>
      <c r="DK51" s="631"/>
      <c r="DL51" s="631"/>
      <c r="DM51" s="631"/>
      <c r="DN51" s="631"/>
      <c r="DO51" s="631"/>
      <c r="DP51" s="631"/>
      <c r="DQ51" s="631"/>
      <c r="DR51" s="631"/>
      <c r="DS51" s="631"/>
      <c r="DT51" s="631"/>
      <c r="DU51" s="631"/>
      <c r="DV51" s="631"/>
      <c r="DW51" s="631"/>
      <c r="DX51" s="631"/>
      <c r="DY51" s="632"/>
      <c r="DZ51" s="633"/>
      <c r="EA51" s="634"/>
      <c r="EB51" s="634"/>
      <c r="EC51" s="634"/>
      <c r="ED51" s="634"/>
      <c r="EE51" s="634"/>
      <c r="EF51" s="634"/>
      <c r="EG51" s="634"/>
      <c r="EH51" s="634"/>
      <c r="EI51" s="634"/>
      <c r="EJ51" s="634"/>
      <c r="EK51" s="634"/>
      <c r="EL51" s="634"/>
      <c r="EM51" s="634"/>
      <c r="EN51" s="634"/>
      <c r="EO51" s="635"/>
      <c r="EP51" s="633"/>
      <c r="EQ51" s="634"/>
      <c r="ER51" s="634"/>
      <c r="ES51" s="634"/>
      <c r="ET51" s="634"/>
      <c r="EU51" s="634"/>
      <c r="EV51" s="634"/>
      <c r="EW51" s="634"/>
      <c r="EX51" s="634"/>
      <c r="EY51" s="634"/>
      <c r="EZ51" s="634"/>
      <c r="FA51" s="634"/>
      <c r="FB51" s="634"/>
      <c r="FC51" s="634"/>
      <c r="FD51" s="634"/>
      <c r="FE51" s="634"/>
      <c r="FF51" s="634"/>
      <c r="FG51" s="634"/>
      <c r="FH51" s="634"/>
      <c r="FI51" s="636"/>
    </row>
    <row r="52" spans="1:165" s="78" customFormat="1" ht="21" customHeight="1">
      <c r="A52" s="604" t="s">
        <v>469</v>
      </c>
      <c r="B52" s="604"/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604"/>
      <c r="AA52" s="604"/>
      <c r="AB52" s="604"/>
      <c r="AC52" s="604"/>
      <c r="AD52" s="604"/>
      <c r="AE52" s="604"/>
      <c r="AF52" s="604"/>
      <c r="AG52" s="604"/>
      <c r="AH52" s="604"/>
      <c r="AI52" s="604"/>
      <c r="AJ52" s="604"/>
      <c r="AK52" s="604"/>
      <c r="AL52" s="604"/>
      <c r="AM52" s="604"/>
      <c r="AN52" s="604"/>
      <c r="AO52" s="604"/>
      <c r="AP52" s="604"/>
      <c r="AQ52" s="604"/>
      <c r="AR52" s="604"/>
      <c r="AS52" s="604"/>
      <c r="AT52" s="604"/>
      <c r="AU52" s="604"/>
      <c r="AV52" s="604"/>
      <c r="AW52" s="604"/>
      <c r="AX52" s="604"/>
      <c r="AY52" s="604"/>
      <c r="AZ52" s="604"/>
      <c r="BA52" s="604"/>
      <c r="BB52" s="604"/>
      <c r="BC52" s="604"/>
      <c r="BD52" s="589" t="s">
        <v>471</v>
      </c>
      <c r="BE52" s="590"/>
      <c r="BF52" s="590"/>
      <c r="BG52" s="590"/>
      <c r="BH52" s="590"/>
      <c r="BI52" s="590"/>
      <c r="BJ52" s="590"/>
      <c r="BK52" s="590"/>
      <c r="BL52" s="590"/>
      <c r="BM52" s="591"/>
      <c r="BN52" s="592" t="s">
        <v>60</v>
      </c>
      <c r="BO52" s="593"/>
      <c r="BP52" s="593"/>
      <c r="BQ52" s="593"/>
      <c r="BR52" s="593"/>
      <c r="BS52" s="593"/>
      <c r="BT52" s="593"/>
      <c r="BU52" s="593"/>
      <c r="BV52" s="593"/>
      <c r="BW52" s="593"/>
      <c r="BX52" s="593"/>
      <c r="BY52" s="594"/>
      <c r="BZ52" s="595" t="s">
        <v>460</v>
      </c>
      <c r="CA52" s="596"/>
      <c r="CB52" s="596"/>
      <c r="CC52" s="596"/>
      <c r="CD52" s="596"/>
      <c r="CE52" s="596"/>
      <c r="CF52" s="596"/>
      <c r="CG52" s="596"/>
      <c r="CH52" s="596"/>
      <c r="CI52" s="596"/>
      <c r="CJ52" s="596"/>
      <c r="CK52" s="596"/>
      <c r="CL52" s="596"/>
      <c r="CM52" s="597"/>
      <c r="CN52" s="598"/>
      <c r="CO52" s="599"/>
      <c r="CP52" s="599"/>
      <c r="CQ52" s="599"/>
      <c r="CR52" s="599"/>
      <c r="CS52" s="599"/>
      <c r="CT52" s="599"/>
      <c r="CU52" s="599"/>
      <c r="CV52" s="599"/>
      <c r="CW52" s="599"/>
      <c r="CX52" s="599"/>
      <c r="CY52" s="599"/>
      <c r="CZ52" s="599"/>
      <c r="DA52" s="599"/>
      <c r="DB52" s="599"/>
      <c r="DC52" s="600"/>
      <c r="DD52" s="598"/>
      <c r="DE52" s="599"/>
      <c r="DF52" s="599"/>
      <c r="DG52" s="599"/>
      <c r="DH52" s="599"/>
      <c r="DI52" s="599"/>
      <c r="DJ52" s="599"/>
      <c r="DK52" s="599"/>
      <c r="DL52" s="599"/>
      <c r="DM52" s="599"/>
      <c r="DN52" s="599"/>
      <c r="DO52" s="599"/>
      <c r="DP52" s="599"/>
      <c r="DQ52" s="599"/>
      <c r="DR52" s="599"/>
      <c r="DS52" s="599"/>
      <c r="DT52" s="599"/>
      <c r="DU52" s="599"/>
      <c r="DV52" s="599"/>
      <c r="DW52" s="599"/>
      <c r="DX52" s="599"/>
      <c r="DY52" s="600"/>
      <c r="DZ52" s="586">
        <v>2078500</v>
      </c>
      <c r="EA52" s="587"/>
      <c r="EB52" s="587"/>
      <c r="EC52" s="587"/>
      <c r="ED52" s="587"/>
      <c r="EE52" s="587"/>
      <c r="EF52" s="587"/>
      <c r="EG52" s="587"/>
      <c r="EH52" s="587"/>
      <c r="EI52" s="587"/>
      <c r="EJ52" s="587"/>
      <c r="EK52" s="587"/>
      <c r="EL52" s="587"/>
      <c r="EM52" s="587"/>
      <c r="EN52" s="587"/>
      <c r="EO52" s="588"/>
      <c r="EP52" s="586"/>
      <c r="EQ52" s="587"/>
      <c r="ER52" s="587"/>
      <c r="ES52" s="587"/>
      <c r="ET52" s="587"/>
      <c r="EU52" s="587"/>
      <c r="EV52" s="587"/>
      <c r="EW52" s="587"/>
      <c r="EX52" s="587"/>
      <c r="EY52" s="587"/>
      <c r="EZ52" s="587"/>
      <c r="FA52" s="587"/>
      <c r="FB52" s="587"/>
      <c r="FC52" s="587"/>
      <c r="FD52" s="587"/>
      <c r="FE52" s="587"/>
      <c r="FF52" s="587"/>
      <c r="FG52" s="587"/>
      <c r="FH52" s="587"/>
      <c r="FI52" s="603"/>
    </row>
    <row r="53" spans="1:165" s="78" customFormat="1" ht="21" customHeight="1">
      <c r="A53" s="604" t="s">
        <v>469</v>
      </c>
      <c r="B53" s="604"/>
      <c r="C53" s="604"/>
      <c r="D53" s="604"/>
      <c r="E53" s="604"/>
      <c r="F53" s="604"/>
      <c r="G53" s="604"/>
      <c r="H53" s="604"/>
      <c r="I53" s="604"/>
      <c r="J53" s="604"/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  <c r="AA53" s="604"/>
      <c r="AB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4"/>
      <c r="AO53" s="604"/>
      <c r="AP53" s="604"/>
      <c r="AQ53" s="604"/>
      <c r="AR53" s="604"/>
      <c r="AS53" s="604"/>
      <c r="AT53" s="604"/>
      <c r="AU53" s="604"/>
      <c r="AV53" s="604"/>
      <c r="AW53" s="604"/>
      <c r="AX53" s="604"/>
      <c r="AY53" s="604"/>
      <c r="AZ53" s="604"/>
      <c r="BA53" s="604"/>
      <c r="BB53" s="604"/>
      <c r="BC53" s="604"/>
      <c r="BD53" s="589" t="s">
        <v>471</v>
      </c>
      <c r="BE53" s="590"/>
      <c r="BF53" s="590"/>
      <c r="BG53" s="590"/>
      <c r="BH53" s="590"/>
      <c r="BI53" s="590"/>
      <c r="BJ53" s="590"/>
      <c r="BK53" s="590"/>
      <c r="BL53" s="590"/>
      <c r="BM53" s="591"/>
      <c r="BN53" s="592" t="s">
        <v>152</v>
      </c>
      <c r="BO53" s="593"/>
      <c r="BP53" s="593"/>
      <c r="BQ53" s="593"/>
      <c r="BR53" s="593"/>
      <c r="BS53" s="593"/>
      <c r="BT53" s="593"/>
      <c r="BU53" s="593"/>
      <c r="BV53" s="593"/>
      <c r="BW53" s="593"/>
      <c r="BX53" s="593"/>
      <c r="BY53" s="594"/>
      <c r="BZ53" s="595" t="s">
        <v>473</v>
      </c>
      <c r="CA53" s="596"/>
      <c r="CB53" s="596"/>
      <c r="CC53" s="596"/>
      <c r="CD53" s="596"/>
      <c r="CE53" s="596"/>
      <c r="CF53" s="596"/>
      <c r="CG53" s="596"/>
      <c r="CH53" s="596"/>
      <c r="CI53" s="596"/>
      <c r="CJ53" s="596"/>
      <c r="CK53" s="596"/>
      <c r="CL53" s="596"/>
      <c r="CM53" s="597"/>
      <c r="CN53" s="598"/>
      <c r="CO53" s="599"/>
      <c r="CP53" s="599"/>
      <c r="CQ53" s="599"/>
      <c r="CR53" s="599"/>
      <c r="CS53" s="599"/>
      <c r="CT53" s="599"/>
      <c r="CU53" s="599"/>
      <c r="CV53" s="599"/>
      <c r="CW53" s="599"/>
      <c r="CX53" s="599"/>
      <c r="CY53" s="599"/>
      <c r="CZ53" s="599"/>
      <c r="DA53" s="599"/>
      <c r="DB53" s="599"/>
      <c r="DC53" s="600"/>
      <c r="DD53" s="598"/>
      <c r="DE53" s="599"/>
      <c r="DF53" s="599"/>
      <c r="DG53" s="599"/>
      <c r="DH53" s="599"/>
      <c r="DI53" s="599"/>
      <c r="DJ53" s="599"/>
      <c r="DK53" s="599"/>
      <c r="DL53" s="599"/>
      <c r="DM53" s="599"/>
      <c r="DN53" s="599"/>
      <c r="DO53" s="599"/>
      <c r="DP53" s="599"/>
      <c r="DQ53" s="599"/>
      <c r="DR53" s="599"/>
      <c r="DS53" s="599"/>
      <c r="DT53" s="599"/>
      <c r="DU53" s="599"/>
      <c r="DV53" s="599"/>
      <c r="DW53" s="599"/>
      <c r="DX53" s="599"/>
      <c r="DY53" s="600"/>
      <c r="DZ53" s="586"/>
      <c r="EA53" s="587"/>
      <c r="EB53" s="587"/>
      <c r="EC53" s="587"/>
      <c r="ED53" s="587"/>
      <c r="EE53" s="587"/>
      <c r="EF53" s="587"/>
      <c r="EG53" s="587"/>
      <c r="EH53" s="587"/>
      <c r="EI53" s="587"/>
      <c r="EJ53" s="587"/>
      <c r="EK53" s="587"/>
      <c r="EL53" s="587"/>
      <c r="EM53" s="587"/>
      <c r="EN53" s="587"/>
      <c r="EO53" s="588"/>
      <c r="EP53" s="586">
        <v>2078500</v>
      </c>
      <c r="EQ53" s="587"/>
      <c r="ER53" s="587"/>
      <c r="ES53" s="587"/>
      <c r="ET53" s="587"/>
      <c r="EU53" s="587"/>
      <c r="EV53" s="587"/>
      <c r="EW53" s="587"/>
      <c r="EX53" s="587"/>
      <c r="EY53" s="587"/>
      <c r="EZ53" s="587"/>
      <c r="FA53" s="587"/>
      <c r="FB53" s="587"/>
      <c r="FC53" s="587"/>
      <c r="FD53" s="587"/>
      <c r="FE53" s="587"/>
      <c r="FF53" s="587"/>
      <c r="FG53" s="587"/>
      <c r="FH53" s="587"/>
      <c r="FI53" s="603"/>
    </row>
    <row r="54" spans="1:165" s="78" customFormat="1" ht="24" customHeight="1">
      <c r="A54" s="692" t="s">
        <v>470</v>
      </c>
      <c r="B54" s="692"/>
      <c r="C54" s="692"/>
      <c r="D54" s="692"/>
      <c r="E54" s="692"/>
      <c r="F54" s="692"/>
      <c r="G54" s="692"/>
      <c r="H54" s="692"/>
      <c r="I54" s="692"/>
      <c r="J54" s="692"/>
      <c r="K54" s="692"/>
      <c r="L54" s="692"/>
      <c r="M54" s="692"/>
      <c r="N54" s="692"/>
      <c r="O54" s="692"/>
      <c r="P54" s="692"/>
      <c r="Q54" s="692"/>
      <c r="R54" s="692"/>
      <c r="S54" s="692"/>
      <c r="T54" s="692"/>
      <c r="U54" s="692"/>
      <c r="V54" s="692"/>
      <c r="W54" s="692"/>
      <c r="X54" s="692"/>
      <c r="Y54" s="692"/>
      <c r="Z54" s="692"/>
      <c r="AA54" s="692"/>
      <c r="AB54" s="692"/>
      <c r="AC54" s="692"/>
      <c r="AD54" s="692"/>
      <c r="AE54" s="692"/>
      <c r="AF54" s="692"/>
      <c r="AG54" s="692"/>
      <c r="AH54" s="692"/>
      <c r="AI54" s="692"/>
      <c r="AJ54" s="692"/>
      <c r="AK54" s="692"/>
      <c r="AL54" s="692"/>
      <c r="AM54" s="692"/>
      <c r="AN54" s="692"/>
      <c r="AO54" s="692"/>
      <c r="AP54" s="692"/>
      <c r="AQ54" s="692"/>
      <c r="AR54" s="692"/>
      <c r="AS54" s="692"/>
      <c r="AT54" s="692"/>
      <c r="AU54" s="692"/>
      <c r="AV54" s="692"/>
      <c r="AW54" s="692"/>
      <c r="AX54" s="692"/>
      <c r="AY54" s="692"/>
      <c r="AZ54" s="692"/>
      <c r="BA54" s="692"/>
      <c r="BB54" s="692"/>
      <c r="BC54" s="692"/>
      <c r="BD54" s="589" t="s">
        <v>472</v>
      </c>
      <c r="BE54" s="590"/>
      <c r="BF54" s="590"/>
      <c r="BG54" s="590"/>
      <c r="BH54" s="590"/>
      <c r="BI54" s="590"/>
      <c r="BJ54" s="590"/>
      <c r="BK54" s="590"/>
      <c r="BL54" s="590"/>
      <c r="BM54" s="591"/>
      <c r="BN54" s="592" t="s">
        <v>60</v>
      </c>
      <c r="BO54" s="593"/>
      <c r="BP54" s="593"/>
      <c r="BQ54" s="593"/>
      <c r="BR54" s="593"/>
      <c r="BS54" s="593"/>
      <c r="BT54" s="593"/>
      <c r="BU54" s="593"/>
      <c r="BV54" s="593"/>
      <c r="BW54" s="593"/>
      <c r="BX54" s="593"/>
      <c r="BY54" s="594"/>
      <c r="BZ54" s="595" t="s">
        <v>460</v>
      </c>
      <c r="CA54" s="596"/>
      <c r="CB54" s="596"/>
      <c r="CC54" s="596"/>
      <c r="CD54" s="596"/>
      <c r="CE54" s="596"/>
      <c r="CF54" s="596"/>
      <c r="CG54" s="596"/>
      <c r="CH54" s="596"/>
      <c r="CI54" s="596"/>
      <c r="CJ54" s="596"/>
      <c r="CK54" s="596"/>
      <c r="CL54" s="596"/>
      <c r="CM54" s="597"/>
      <c r="CN54" s="598"/>
      <c r="CO54" s="599"/>
      <c r="CP54" s="599"/>
      <c r="CQ54" s="599"/>
      <c r="CR54" s="599"/>
      <c r="CS54" s="599"/>
      <c r="CT54" s="599"/>
      <c r="CU54" s="599"/>
      <c r="CV54" s="599"/>
      <c r="CW54" s="599"/>
      <c r="CX54" s="599"/>
      <c r="CY54" s="599"/>
      <c r="CZ54" s="599"/>
      <c r="DA54" s="599"/>
      <c r="DB54" s="599"/>
      <c r="DC54" s="600"/>
      <c r="DD54" s="598"/>
      <c r="DE54" s="599"/>
      <c r="DF54" s="599"/>
      <c r="DG54" s="599"/>
      <c r="DH54" s="599"/>
      <c r="DI54" s="599"/>
      <c r="DJ54" s="599"/>
      <c r="DK54" s="599"/>
      <c r="DL54" s="599"/>
      <c r="DM54" s="599"/>
      <c r="DN54" s="599"/>
      <c r="DO54" s="599"/>
      <c r="DP54" s="599"/>
      <c r="DQ54" s="599"/>
      <c r="DR54" s="599"/>
      <c r="DS54" s="599"/>
      <c r="DT54" s="599"/>
      <c r="DU54" s="599"/>
      <c r="DV54" s="599"/>
      <c r="DW54" s="599"/>
      <c r="DX54" s="599"/>
      <c r="DY54" s="600"/>
      <c r="DZ54" s="586">
        <v>1759000</v>
      </c>
      <c r="EA54" s="587"/>
      <c r="EB54" s="587"/>
      <c r="EC54" s="587"/>
      <c r="ED54" s="587"/>
      <c r="EE54" s="587"/>
      <c r="EF54" s="587"/>
      <c r="EG54" s="587"/>
      <c r="EH54" s="587"/>
      <c r="EI54" s="587"/>
      <c r="EJ54" s="587"/>
      <c r="EK54" s="587"/>
      <c r="EL54" s="587"/>
      <c r="EM54" s="587"/>
      <c r="EN54" s="587"/>
      <c r="EO54" s="588"/>
      <c r="EP54" s="586"/>
      <c r="EQ54" s="587"/>
      <c r="ER54" s="587"/>
      <c r="ES54" s="587"/>
      <c r="ET54" s="587"/>
      <c r="EU54" s="587"/>
      <c r="EV54" s="587"/>
      <c r="EW54" s="587"/>
      <c r="EX54" s="587"/>
      <c r="EY54" s="587"/>
      <c r="EZ54" s="587"/>
      <c r="FA54" s="587"/>
      <c r="FB54" s="587"/>
      <c r="FC54" s="587"/>
      <c r="FD54" s="587"/>
      <c r="FE54" s="587"/>
      <c r="FF54" s="587"/>
      <c r="FG54" s="587"/>
      <c r="FH54" s="587"/>
      <c r="FI54" s="603"/>
    </row>
    <row r="55" spans="1:165" s="76" customFormat="1" ht="24" customHeight="1" thickBot="1">
      <c r="A55" s="692" t="s">
        <v>470</v>
      </c>
      <c r="B55" s="692"/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2"/>
      <c r="O55" s="692"/>
      <c r="P55" s="692"/>
      <c r="Q55" s="692"/>
      <c r="R55" s="692"/>
      <c r="S55" s="692"/>
      <c r="T55" s="692"/>
      <c r="U55" s="692"/>
      <c r="V55" s="692"/>
      <c r="W55" s="692"/>
      <c r="X55" s="692"/>
      <c r="Y55" s="692"/>
      <c r="Z55" s="692"/>
      <c r="AA55" s="692"/>
      <c r="AB55" s="692"/>
      <c r="AC55" s="692"/>
      <c r="AD55" s="692"/>
      <c r="AE55" s="692"/>
      <c r="AF55" s="692"/>
      <c r="AG55" s="692"/>
      <c r="AH55" s="692"/>
      <c r="AI55" s="692"/>
      <c r="AJ55" s="692"/>
      <c r="AK55" s="692"/>
      <c r="AL55" s="692"/>
      <c r="AM55" s="692"/>
      <c r="AN55" s="692"/>
      <c r="AO55" s="692"/>
      <c r="AP55" s="692"/>
      <c r="AQ55" s="692"/>
      <c r="AR55" s="692"/>
      <c r="AS55" s="692"/>
      <c r="AT55" s="692"/>
      <c r="AU55" s="692"/>
      <c r="AV55" s="692"/>
      <c r="AW55" s="692"/>
      <c r="AX55" s="692"/>
      <c r="AY55" s="692"/>
      <c r="AZ55" s="692"/>
      <c r="BA55" s="692"/>
      <c r="BB55" s="692"/>
      <c r="BC55" s="692"/>
      <c r="BD55" s="693" t="s">
        <v>472</v>
      </c>
      <c r="BE55" s="694"/>
      <c r="BF55" s="694"/>
      <c r="BG55" s="694"/>
      <c r="BH55" s="694"/>
      <c r="BI55" s="694"/>
      <c r="BJ55" s="694"/>
      <c r="BK55" s="694"/>
      <c r="BL55" s="694"/>
      <c r="BM55" s="695"/>
      <c r="BN55" s="696" t="s">
        <v>152</v>
      </c>
      <c r="BO55" s="697"/>
      <c r="BP55" s="697"/>
      <c r="BQ55" s="697"/>
      <c r="BR55" s="697"/>
      <c r="BS55" s="697"/>
      <c r="BT55" s="697"/>
      <c r="BU55" s="697"/>
      <c r="BV55" s="697"/>
      <c r="BW55" s="697"/>
      <c r="BX55" s="697"/>
      <c r="BY55" s="698"/>
      <c r="BZ55" s="696" t="s">
        <v>473</v>
      </c>
      <c r="CA55" s="697"/>
      <c r="CB55" s="697"/>
      <c r="CC55" s="697"/>
      <c r="CD55" s="697"/>
      <c r="CE55" s="697"/>
      <c r="CF55" s="697"/>
      <c r="CG55" s="697"/>
      <c r="CH55" s="697"/>
      <c r="CI55" s="697"/>
      <c r="CJ55" s="697"/>
      <c r="CK55" s="697"/>
      <c r="CL55" s="697"/>
      <c r="CM55" s="698"/>
      <c r="CN55" s="699"/>
      <c r="CO55" s="611"/>
      <c r="CP55" s="611"/>
      <c r="CQ55" s="611"/>
      <c r="CR55" s="611"/>
      <c r="CS55" s="611"/>
      <c r="CT55" s="611"/>
      <c r="CU55" s="611"/>
      <c r="CV55" s="611"/>
      <c r="CW55" s="611"/>
      <c r="CX55" s="611"/>
      <c r="CY55" s="611"/>
      <c r="CZ55" s="611"/>
      <c r="DA55" s="611"/>
      <c r="DB55" s="611"/>
      <c r="DC55" s="700"/>
      <c r="DD55" s="699"/>
      <c r="DE55" s="611"/>
      <c r="DF55" s="611"/>
      <c r="DG55" s="611"/>
      <c r="DH55" s="611"/>
      <c r="DI55" s="611"/>
      <c r="DJ55" s="611"/>
      <c r="DK55" s="611"/>
      <c r="DL55" s="611"/>
      <c r="DM55" s="611"/>
      <c r="DN55" s="611"/>
      <c r="DO55" s="611"/>
      <c r="DP55" s="611"/>
      <c r="DQ55" s="611"/>
      <c r="DR55" s="611"/>
      <c r="DS55" s="611"/>
      <c r="DT55" s="611"/>
      <c r="DU55" s="611"/>
      <c r="DV55" s="611"/>
      <c r="DW55" s="611"/>
      <c r="DX55" s="611"/>
      <c r="DY55" s="700"/>
      <c r="DZ55" s="701"/>
      <c r="EA55" s="702"/>
      <c r="EB55" s="702"/>
      <c r="EC55" s="702"/>
      <c r="ED55" s="702"/>
      <c r="EE55" s="702"/>
      <c r="EF55" s="702"/>
      <c r="EG55" s="702"/>
      <c r="EH55" s="702"/>
      <c r="EI55" s="702"/>
      <c r="EJ55" s="702"/>
      <c r="EK55" s="702"/>
      <c r="EL55" s="702"/>
      <c r="EM55" s="702"/>
      <c r="EN55" s="702"/>
      <c r="EO55" s="703"/>
      <c r="EP55" s="701">
        <v>1759000</v>
      </c>
      <c r="EQ55" s="702"/>
      <c r="ER55" s="702"/>
      <c r="ES55" s="702"/>
      <c r="ET55" s="702"/>
      <c r="EU55" s="702"/>
      <c r="EV55" s="702"/>
      <c r="EW55" s="702"/>
      <c r="EX55" s="702"/>
      <c r="EY55" s="702"/>
      <c r="EZ55" s="702"/>
      <c r="FA55" s="702"/>
      <c r="FB55" s="702"/>
      <c r="FC55" s="702"/>
      <c r="FD55" s="702"/>
      <c r="FE55" s="702"/>
      <c r="FF55" s="702"/>
      <c r="FG55" s="702"/>
      <c r="FH55" s="702"/>
      <c r="FI55" s="704"/>
    </row>
    <row r="56" spans="1:165" s="76" customFormat="1" ht="17.25" customHeight="1" thickBot="1">
      <c r="A56" s="601" t="s">
        <v>406</v>
      </c>
      <c r="B56" s="601"/>
      <c r="C56" s="601"/>
      <c r="D56" s="601"/>
      <c r="E56" s="601"/>
      <c r="F56" s="601"/>
      <c r="G56" s="601"/>
      <c r="H56" s="601"/>
      <c r="I56" s="601"/>
      <c r="J56" s="601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  <c r="AT56" s="601"/>
      <c r="AU56" s="601"/>
      <c r="AV56" s="601"/>
      <c r="AW56" s="601"/>
      <c r="AX56" s="601"/>
      <c r="AY56" s="601"/>
      <c r="AZ56" s="601"/>
      <c r="BA56" s="601"/>
      <c r="BB56" s="601"/>
      <c r="BC56" s="601"/>
      <c r="BD56" s="602"/>
      <c r="BE56" s="602"/>
      <c r="BF56" s="602"/>
      <c r="BG56" s="602"/>
      <c r="BH56" s="602"/>
      <c r="BI56" s="602"/>
      <c r="BJ56" s="602"/>
      <c r="BK56" s="602"/>
      <c r="BL56" s="602"/>
      <c r="BM56" s="602"/>
      <c r="BN56" s="602"/>
      <c r="BO56" s="602"/>
      <c r="BP56" s="602"/>
      <c r="BQ56" s="602"/>
      <c r="BR56" s="602"/>
      <c r="BS56" s="602"/>
      <c r="BT56" s="602"/>
      <c r="BU56" s="602"/>
      <c r="BV56" s="602"/>
      <c r="BW56" s="602"/>
      <c r="BX56" s="602"/>
      <c r="BY56" s="602"/>
      <c r="BZ56" s="602"/>
      <c r="CA56" s="602"/>
      <c r="CB56" s="602"/>
      <c r="CC56" s="602"/>
      <c r="CD56" s="602"/>
      <c r="CE56" s="602"/>
      <c r="CF56" s="602"/>
      <c r="CG56" s="602"/>
      <c r="CH56" s="602"/>
      <c r="CI56" s="602"/>
      <c r="CJ56" s="602"/>
      <c r="CK56" s="602"/>
      <c r="CL56" s="602"/>
      <c r="CM56" s="602"/>
      <c r="CN56" s="613"/>
      <c r="CO56" s="614"/>
      <c r="CP56" s="614"/>
      <c r="CQ56" s="614"/>
      <c r="CR56" s="614"/>
      <c r="CS56" s="614"/>
      <c r="CT56" s="614"/>
      <c r="CU56" s="614"/>
      <c r="CV56" s="614"/>
      <c r="CW56" s="614"/>
      <c r="CX56" s="614"/>
      <c r="CY56" s="614"/>
      <c r="CZ56" s="614"/>
      <c r="DA56" s="614"/>
      <c r="DB56" s="614"/>
      <c r="DC56" s="615"/>
      <c r="DD56" s="616"/>
      <c r="DE56" s="614"/>
      <c r="DF56" s="614"/>
      <c r="DG56" s="614"/>
      <c r="DH56" s="614"/>
      <c r="DI56" s="614"/>
      <c r="DJ56" s="614"/>
      <c r="DK56" s="614"/>
      <c r="DL56" s="614"/>
      <c r="DM56" s="614"/>
      <c r="DN56" s="614"/>
      <c r="DO56" s="614"/>
      <c r="DP56" s="614"/>
      <c r="DQ56" s="614"/>
      <c r="DR56" s="614"/>
      <c r="DS56" s="614"/>
      <c r="DT56" s="614"/>
      <c r="DU56" s="614"/>
      <c r="DV56" s="614"/>
      <c r="DW56" s="614"/>
      <c r="DX56" s="614"/>
      <c r="DY56" s="615"/>
      <c r="DZ56" s="617">
        <f>SUM(DZ52:EO55)</f>
        <v>3837500</v>
      </c>
      <c r="EA56" s="618"/>
      <c r="EB56" s="618"/>
      <c r="EC56" s="618"/>
      <c r="ED56" s="618"/>
      <c r="EE56" s="618"/>
      <c r="EF56" s="618"/>
      <c r="EG56" s="618"/>
      <c r="EH56" s="618"/>
      <c r="EI56" s="618"/>
      <c r="EJ56" s="618"/>
      <c r="EK56" s="618"/>
      <c r="EL56" s="618"/>
      <c r="EM56" s="618"/>
      <c r="EN56" s="618"/>
      <c r="EO56" s="619"/>
      <c r="EP56" s="617">
        <f>SUM(EP52:FI55)</f>
        <v>3837500</v>
      </c>
      <c r="EQ56" s="618"/>
      <c r="ER56" s="618"/>
      <c r="ES56" s="618"/>
      <c r="ET56" s="618"/>
      <c r="EU56" s="618"/>
      <c r="EV56" s="618"/>
      <c r="EW56" s="618"/>
      <c r="EX56" s="618"/>
      <c r="EY56" s="618"/>
      <c r="EZ56" s="618"/>
      <c r="FA56" s="618"/>
      <c r="FB56" s="618"/>
      <c r="FC56" s="618"/>
      <c r="FD56" s="618"/>
      <c r="FE56" s="618"/>
      <c r="FF56" s="618"/>
      <c r="FG56" s="618"/>
      <c r="FH56" s="618"/>
      <c r="FI56" s="620"/>
    </row>
    <row r="57" ht="8.25" customHeight="1" thickBot="1"/>
    <row r="58" spans="1:165" s="75" customFormat="1" ht="15" customHeight="1">
      <c r="A58" s="55" t="s">
        <v>407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83" t="s">
        <v>584</v>
      </c>
      <c r="AI58" s="583"/>
      <c r="AJ58" s="583"/>
      <c r="AK58" s="583"/>
      <c r="AL58" s="583"/>
      <c r="AM58" s="583"/>
      <c r="AN58" s="583"/>
      <c r="AO58" s="583"/>
      <c r="AP58" s="583"/>
      <c r="AQ58" s="583"/>
      <c r="AR58" s="583"/>
      <c r="AS58" s="583"/>
      <c r="AT58" s="583"/>
      <c r="AU58" s="583"/>
      <c r="AV58" s="583"/>
      <c r="AW58" s="583"/>
      <c r="AX58" s="583"/>
      <c r="AY58" s="583"/>
      <c r="AZ58" s="583"/>
      <c r="BA58" s="583"/>
      <c r="BB58" s="79"/>
      <c r="BC58" s="84"/>
      <c r="BD58" s="583"/>
      <c r="BE58" s="583"/>
      <c r="BF58" s="583"/>
      <c r="BG58" s="583"/>
      <c r="BH58" s="583"/>
      <c r="BI58" s="583"/>
      <c r="BJ58" s="583"/>
      <c r="BK58" s="583"/>
      <c r="BL58" s="583"/>
      <c r="BM58" s="583"/>
      <c r="BN58" s="583"/>
      <c r="BO58" s="583"/>
      <c r="BP58" s="583"/>
      <c r="BQ58" s="79"/>
      <c r="BR58" s="79"/>
      <c r="BS58" s="583" t="s">
        <v>585</v>
      </c>
      <c r="BT58" s="583"/>
      <c r="BU58" s="583"/>
      <c r="BV58" s="583"/>
      <c r="BW58" s="583"/>
      <c r="BX58" s="583"/>
      <c r="BY58" s="583"/>
      <c r="BZ58" s="583"/>
      <c r="CA58" s="583"/>
      <c r="CB58" s="583"/>
      <c r="CC58" s="583"/>
      <c r="CD58" s="583"/>
      <c r="CE58" s="583"/>
      <c r="CF58" s="583"/>
      <c r="CG58" s="583"/>
      <c r="CH58" s="583"/>
      <c r="CI58" s="583"/>
      <c r="CJ58" s="583"/>
      <c r="CK58" s="583"/>
      <c r="CL58" s="583"/>
      <c r="CM58" s="583"/>
      <c r="EP58" s="621"/>
      <c r="EQ58" s="622"/>
      <c r="ER58" s="622"/>
      <c r="ES58" s="622"/>
      <c r="ET58" s="622"/>
      <c r="EU58" s="622"/>
      <c r="EV58" s="622"/>
      <c r="EW58" s="622"/>
      <c r="EX58" s="622"/>
      <c r="EY58" s="622"/>
      <c r="EZ58" s="622"/>
      <c r="FA58" s="622"/>
      <c r="FB58" s="622"/>
      <c r="FC58" s="622"/>
      <c r="FD58" s="622"/>
      <c r="FE58" s="622"/>
      <c r="FF58" s="622"/>
      <c r="FG58" s="622"/>
      <c r="FH58" s="622"/>
      <c r="FI58" s="623"/>
    </row>
    <row r="59" spans="34:165" s="75" customFormat="1" ht="15" customHeight="1" thickBot="1">
      <c r="AH59" s="585" t="s">
        <v>227</v>
      </c>
      <c r="AI59" s="585"/>
      <c r="AJ59" s="585"/>
      <c r="AK59" s="585"/>
      <c r="AL59" s="585"/>
      <c r="AM59" s="585"/>
      <c r="AN59" s="585"/>
      <c r="AO59" s="585"/>
      <c r="AP59" s="585"/>
      <c r="AQ59" s="585"/>
      <c r="AR59" s="585"/>
      <c r="AS59" s="585"/>
      <c r="AT59" s="585"/>
      <c r="AU59" s="585"/>
      <c r="AV59" s="585"/>
      <c r="AW59" s="585"/>
      <c r="AX59" s="585"/>
      <c r="AY59" s="585"/>
      <c r="AZ59" s="585"/>
      <c r="BA59" s="585"/>
      <c r="BB59" s="80"/>
      <c r="BC59" s="80"/>
      <c r="BD59" s="585" t="s">
        <v>18</v>
      </c>
      <c r="BE59" s="585"/>
      <c r="BF59" s="585"/>
      <c r="BG59" s="585"/>
      <c r="BH59" s="585"/>
      <c r="BI59" s="585"/>
      <c r="BJ59" s="585"/>
      <c r="BK59" s="585"/>
      <c r="BL59" s="585"/>
      <c r="BM59" s="585"/>
      <c r="BN59" s="585"/>
      <c r="BO59" s="585"/>
      <c r="BP59" s="585"/>
      <c r="BQ59" s="80"/>
      <c r="BR59" s="80"/>
      <c r="BS59" s="585" t="s">
        <v>19</v>
      </c>
      <c r="BT59" s="585"/>
      <c r="BU59" s="585"/>
      <c r="BV59" s="585"/>
      <c r="BW59" s="585"/>
      <c r="BX59" s="585"/>
      <c r="BY59" s="585"/>
      <c r="BZ59" s="585"/>
      <c r="CA59" s="585"/>
      <c r="CB59" s="585"/>
      <c r="CC59" s="585"/>
      <c r="CD59" s="585"/>
      <c r="CE59" s="585"/>
      <c r="CF59" s="585"/>
      <c r="CG59" s="585"/>
      <c r="CH59" s="585"/>
      <c r="CI59" s="585"/>
      <c r="CJ59" s="585"/>
      <c r="CK59" s="585"/>
      <c r="CL59" s="585"/>
      <c r="CM59" s="585"/>
      <c r="EP59" s="610"/>
      <c r="EQ59" s="611"/>
      <c r="ER59" s="611"/>
      <c r="ES59" s="611"/>
      <c r="ET59" s="611"/>
      <c r="EU59" s="611"/>
      <c r="EV59" s="611"/>
      <c r="EW59" s="611"/>
      <c r="EX59" s="611"/>
      <c r="EY59" s="611"/>
      <c r="EZ59" s="611"/>
      <c r="FA59" s="611"/>
      <c r="FB59" s="611"/>
      <c r="FC59" s="611"/>
      <c r="FD59" s="611"/>
      <c r="FE59" s="611"/>
      <c r="FF59" s="611"/>
      <c r="FG59" s="611"/>
      <c r="FH59" s="611"/>
      <c r="FI59" s="612"/>
    </row>
    <row r="60" spans="34:165" s="75" customFormat="1" ht="4.5" customHeight="1"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80"/>
      <c r="BC60" s="80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80"/>
      <c r="BR60" s="80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</row>
    <row r="61" ht="12.75" customHeight="1"/>
    <row r="62" spans="1:165" ht="12">
      <c r="A62" s="71" t="s">
        <v>408</v>
      </c>
      <c r="AG62" s="583" t="s">
        <v>586</v>
      </c>
      <c r="AH62" s="583"/>
      <c r="AI62" s="583"/>
      <c r="AJ62" s="583"/>
      <c r="AK62" s="583"/>
      <c r="AL62" s="583"/>
      <c r="AM62" s="583"/>
      <c r="AN62" s="583"/>
      <c r="AO62" s="583"/>
      <c r="AP62" s="583"/>
      <c r="AQ62" s="583"/>
      <c r="AR62" s="583"/>
      <c r="AS62" s="583"/>
      <c r="AT62" s="583"/>
      <c r="AU62" s="583"/>
      <c r="AV62" s="583"/>
      <c r="AW62" s="583"/>
      <c r="AX62" s="583"/>
      <c r="AY62" s="583"/>
      <c r="AZ62" s="583"/>
      <c r="BA62" s="74"/>
      <c r="BB62" s="74"/>
      <c r="BC62" s="583" t="s">
        <v>587</v>
      </c>
      <c r="BD62" s="583"/>
      <c r="BE62" s="583"/>
      <c r="BF62" s="583"/>
      <c r="BG62" s="583"/>
      <c r="BH62" s="583"/>
      <c r="BI62" s="583"/>
      <c r="BJ62" s="583"/>
      <c r="BK62" s="583"/>
      <c r="BL62" s="583"/>
      <c r="BM62" s="583"/>
      <c r="BN62" s="583"/>
      <c r="BO62" s="583"/>
      <c r="BP62" s="583"/>
      <c r="BQ62" s="57"/>
      <c r="BR62" s="57"/>
      <c r="BS62" s="57"/>
      <c r="BT62" s="57"/>
      <c r="BU62" s="57"/>
      <c r="BV62" s="57"/>
      <c r="BW62" s="583" t="s">
        <v>588</v>
      </c>
      <c r="BX62" s="583"/>
      <c r="BY62" s="583"/>
      <c r="BZ62" s="583"/>
      <c r="CA62" s="583"/>
      <c r="CB62" s="583"/>
      <c r="CC62" s="583"/>
      <c r="CD62" s="583"/>
      <c r="CE62" s="583"/>
      <c r="CF62" s="583"/>
      <c r="CG62" s="583"/>
      <c r="CH62" s="583"/>
      <c r="CI62" s="583"/>
      <c r="CJ62" s="583"/>
      <c r="CK62" s="583"/>
      <c r="CL62" s="583"/>
      <c r="CM62" s="583"/>
      <c r="FI62" s="65"/>
    </row>
    <row r="63" spans="23:165" s="80" customFormat="1" ht="12.75" customHeight="1"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585" t="s">
        <v>227</v>
      </c>
      <c r="AH63" s="585"/>
      <c r="AI63" s="585"/>
      <c r="AJ63" s="585"/>
      <c r="AK63" s="585"/>
      <c r="AL63" s="585"/>
      <c r="AM63" s="585"/>
      <c r="AN63" s="585"/>
      <c r="AO63" s="585"/>
      <c r="AP63" s="585"/>
      <c r="AQ63" s="585"/>
      <c r="AR63" s="585"/>
      <c r="AS63" s="585"/>
      <c r="AT63" s="585"/>
      <c r="AU63" s="585"/>
      <c r="AV63" s="585"/>
      <c r="AW63" s="585"/>
      <c r="AX63" s="585"/>
      <c r="AY63" s="585"/>
      <c r="AZ63" s="585"/>
      <c r="BC63" s="584" t="s">
        <v>229</v>
      </c>
      <c r="BD63" s="584"/>
      <c r="BE63" s="584"/>
      <c r="BF63" s="584"/>
      <c r="BG63" s="584"/>
      <c r="BH63" s="584"/>
      <c r="BI63" s="584"/>
      <c r="BJ63" s="584"/>
      <c r="BK63" s="584"/>
      <c r="BL63" s="584"/>
      <c r="BM63" s="584"/>
      <c r="BN63" s="584"/>
      <c r="BO63" s="584"/>
      <c r="BP63" s="584"/>
      <c r="BQ63" s="584"/>
      <c r="BR63" s="584"/>
      <c r="BS63" s="58"/>
      <c r="BT63" s="58"/>
      <c r="BU63" s="58"/>
      <c r="BV63" s="58"/>
      <c r="BW63" s="585" t="s">
        <v>230</v>
      </c>
      <c r="BX63" s="585"/>
      <c r="BY63" s="585"/>
      <c r="BZ63" s="585"/>
      <c r="CA63" s="585"/>
      <c r="CB63" s="585"/>
      <c r="CC63" s="585"/>
      <c r="CD63" s="585"/>
      <c r="CE63" s="585"/>
      <c r="CF63" s="585"/>
      <c r="CG63" s="585"/>
      <c r="CH63" s="585"/>
      <c r="CI63" s="585"/>
      <c r="CJ63" s="585"/>
      <c r="CK63" s="585"/>
      <c r="CL63" s="585"/>
      <c r="CM63" s="585"/>
      <c r="FI63" s="82"/>
    </row>
    <row r="64" spans="92:165" ht="9" customHeight="1"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</row>
    <row r="65" spans="1:165" ht="12">
      <c r="A65" s="605" t="s">
        <v>20</v>
      </c>
      <c r="B65" s="605"/>
      <c r="C65" s="606" t="s">
        <v>614</v>
      </c>
      <c r="D65" s="606"/>
      <c r="E65" s="606"/>
      <c r="F65" s="606"/>
      <c r="G65" s="607" t="s">
        <v>20</v>
      </c>
      <c r="H65" s="607"/>
      <c r="I65" s="606" t="s">
        <v>671</v>
      </c>
      <c r="J65" s="606"/>
      <c r="K65" s="606"/>
      <c r="L65" s="606"/>
      <c r="M65" s="606"/>
      <c r="N65" s="606"/>
      <c r="O65" s="606"/>
      <c r="P65" s="606"/>
      <c r="Q65" s="606"/>
      <c r="R65" s="606"/>
      <c r="S65" s="606"/>
      <c r="T65" s="606"/>
      <c r="U65" s="606"/>
      <c r="V65" s="606"/>
      <c r="W65" s="606"/>
      <c r="X65" s="606"/>
      <c r="Y65" s="605">
        <v>20</v>
      </c>
      <c r="Z65" s="605"/>
      <c r="AA65" s="605"/>
      <c r="AB65" s="605"/>
      <c r="AC65" s="608" t="s">
        <v>511</v>
      </c>
      <c r="AD65" s="608"/>
      <c r="AE65" s="608"/>
      <c r="AF65" s="609" t="s">
        <v>3</v>
      </c>
      <c r="AG65" s="609"/>
      <c r="AH65" s="609"/>
      <c r="AO65" s="6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</row>
    <row r="66" spans="92:165" ht="12.75" customHeight="1"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65"/>
    </row>
  </sheetData>
  <sheetProtection/>
  <mergeCells count="259">
    <mergeCell ref="H12:J12"/>
    <mergeCell ref="K12:L12"/>
    <mergeCell ref="N12:AB12"/>
    <mergeCell ref="AC12:AE12"/>
    <mergeCell ref="AF12:AH12"/>
    <mergeCell ref="AI12:AK12"/>
    <mergeCell ref="DZ55:EO55"/>
    <mergeCell ref="EP55:FI55"/>
    <mergeCell ref="BC18:DW18"/>
    <mergeCell ref="BC19:DW19"/>
    <mergeCell ref="A26:BA27"/>
    <mergeCell ref="BC27:EC27"/>
    <mergeCell ref="A28:BA28"/>
    <mergeCell ref="BC28:EC28"/>
    <mergeCell ref="BC25:EC25"/>
    <mergeCell ref="BC22:EC22"/>
    <mergeCell ref="A55:BC55"/>
    <mergeCell ref="BD55:BM55"/>
    <mergeCell ref="BN55:BY55"/>
    <mergeCell ref="BZ55:CM55"/>
    <mergeCell ref="CN55:DC55"/>
    <mergeCell ref="DD55:DY55"/>
    <mergeCell ref="EP53:FI53"/>
    <mergeCell ref="A54:BC54"/>
    <mergeCell ref="BD54:BM54"/>
    <mergeCell ref="BN54:BY54"/>
    <mergeCell ref="BZ54:CM54"/>
    <mergeCell ref="CN54:DC54"/>
    <mergeCell ref="DD54:DY54"/>
    <mergeCell ref="DZ54:EO54"/>
    <mergeCell ref="EP54:FI54"/>
    <mergeCell ref="DZ52:EO52"/>
    <mergeCell ref="EP52:FI52"/>
    <mergeCell ref="BC23:DW23"/>
    <mergeCell ref="A53:BC53"/>
    <mergeCell ref="BD53:BM53"/>
    <mergeCell ref="BN53:BY53"/>
    <mergeCell ref="BZ53:CM53"/>
    <mergeCell ref="CN53:DC53"/>
    <mergeCell ref="DD53:DY53"/>
    <mergeCell ref="DZ53:EO53"/>
    <mergeCell ref="A52:BC52"/>
    <mergeCell ref="BD52:BM52"/>
    <mergeCell ref="BN52:BY52"/>
    <mergeCell ref="BZ52:CM52"/>
    <mergeCell ref="CN52:DC52"/>
    <mergeCell ref="DD52:DY52"/>
    <mergeCell ref="DP1:FI1"/>
    <mergeCell ref="DP2:FI2"/>
    <mergeCell ref="DP3:FI3"/>
    <mergeCell ref="DG5:FI5"/>
    <mergeCell ref="CX7:FI7"/>
    <mergeCell ref="CQ6:FI6"/>
    <mergeCell ref="CX9:FI9"/>
    <mergeCell ref="CX10:FI10"/>
    <mergeCell ref="EC11:FI11"/>
    <mergeCell ref="EP24:FI24"/>
    <mergeCell ref="EP20:FI20"/>
    <mergeCell ref="EP21:FI21"/>
    <mergeCell ref="BC21:DW21"/>
    <mergeCell ref="EC12:FI12"/>
    <mergeCell ref="EP26:FI26"/>
    <mergeCell ref="EP27:FI27"/>
    <mergeCell ref="EP28:FI28"/>
    <mergeCell ref="EP22:FI22"/>
    <mergeCell ref="EP25:FI25"/>
    <mergeCell ref="EP23:FI23"/>
    <mergeCell ref="EP29:FI29"/>
    <mergeCell ref="A31:BC32"/>
    <mergeCell ref="BD31:BM32"/>
    <mergeCell ref="BN31:CM31"/>
    <mergeCell ref="CN31:DC32"/>
    <mergeCell ref="DD31:DY32"/>
    <mergeCell ref="DZ31:FI31"/>
    <mergeCell ref="BN32:BY32"/>
    <mergeCell ref="BZ32:CM32"/>
    <mergeCell ref="DZ32:EO32"/>
    <mergeCell ref="EP32:FI32"/>
    <mergeCell ref="A33:BC33"/>
    <mergeCell ref="BD33:BM33"/>
    <mergeCell ref="BN33:BY33"/>
    <mergeCell ref="BZ33:CM33"/>
    <mergeCell ref="CN33:DC33"/>
    <mergeCell ref="DD33:DY33"/>
    <mergeCell ref="DZ33:EO33"/>
    <mergeCell ref="EP33:FI33"/>
    <mergeCell ref="A34:BC34"/>
    <mergeCell ref="BD34:BM34"/>
    <mergeCell ref="BN34:BY34"/>
    <mergeCell ref="BZ34:CM34"/>
    <mergeCell ref="CN34:DC34"/>
    <mergeCell ref="DD34:DY34"/>
    <mergeCell ref="DZ34:EO34"/>
    <mergeCell ref="EP34:FI34"/>
    <mergeCell ref="A47:BC47"/>
    <mergeCell ref="BD47:BM47"/>
    <mergeCell ref="BN47:BY47"/>
    <mergeCell ref="BZ47:CM47"/>
    <mergeCell ref="CN47:DC47"/>
    <mergeCell ref="DD47:DY47"/>
    <mergeCell ref="DZ47:EO47"/>
    <mergeCell ref="EP47:FI47"/>
    <mergeCell ref="A48:BC48"/>
    <mergeCell ref="BD48:BM48"/>
    <mergeCell ref="BN48:BY48"/>
    <mergeCell ref="BZ48:CM48"/>
    <mergeCell ref="CN48:DC48"/>
    <mergeCell ref="DD48:DY48"/>
    <mergeCell ref="DZ48:EO48"/>
    <mergeCell ref="EP48:FI48"/>
    <mergeCell ref="A51:BC51"/>
    <mergeCell ref="BD51:BM51"/>
    <mergeCell ref="BN51:BY51"/>
    <mergeCell ref="BZ51:CM51"/>
    <mergeCell ref="CN51:DC51"/>
    <mergeCell ref="DD51:DY51"/>
    <mergeCell ref="DZ51:EO51"/>
    <mergeCell ref="EP51:FI51"/>
    <mergeCell ref="CN56:DC56"/>
    <mergeCell ref="DD56:DY56"/>
    <mergeCell ref="DZ56:EO56"/>
    <mergeCell ref="EP56:FI56"/>
    <mergeCell ref="AH58:BA58"/>
    <mergeCell ref="BD58:BP58"/>
    <mergeCell ref="BS58:CM58"/>
    <mergeCell ref="EP58:FI58"/>
    <mergeCell ref="AH59:BA59"/>
    <mergeCell ref="BD59:BP59"/>
    <mergeCell ref="BS59:CM59"/>
    <mergeCell ref="EP59:FI59"/>
    <mergeCell ref="AG62:AZ62"/>
    <mergeCell ref="BC62:BP62"/>
    <mergeCell ref="AG63:AZ63"/>
    <mergeCell ref="A65:B65"/>
    <mergeCell ref="C65:F65"/>
    <mergeCell ref="G65:H65"/>
    <mergeCell ref="I65:X65"/>
    <mergeCell ref="Y65:AB65"/>
    <mergeCell ref="AC65:AE65"/>
    <mergeCell ref="AF65:AH65"/>
    <mergeCell ref="A35:BC35"/>
    <mergeCell ref="BD35:BM35"/>
    <mergeCell ref="BN35:BY35"/>
    <mergeCell ref="BZ35:CM35"/>
    <mergeCell ref="CN35:DC35"/>
    <mergeCell ref="DD35:DY35"/>
    <mergeCell ref="DZ35:EO35"/>
    <mergeCell ref="EP35:FI35"/>
    <mergeCell ref="A36:BC36"/>
    <mergeCell ref="BD36:BM36"/>
    <mergeCell ref="BN36:BY36"/>
    <mergeCell ref="BZ36:CM36"/>
    <mergeCell ref="CN36:DC36"/>
    <mergeCell ref="DD36:DY36"/>
    <mergeCell ref="DZ36:EO36"/>
    <mergeCell ref="EP36:FI36"/>
    <mergeCell ref="A37:BC37"/>
    <mergeCell ref="BD37:BM37"/>
    <mergeCell ref="BN37:BY37"/>
    <mergeCell ref="BZ37:CM37"/>
    <mergeCell ref="CN37:DC37"/>
    <mergeCell ref="DD37:DY37"/>
    <mergeCell ref="DZ37:EO37"/>
    <mergeCell ref="EP37:FI37"/>
    <mergeCell ref="A38:BC38"/>
    <mergeCell ref="BD38:BM38"/>
    <mergeCell ref="BN38:BY38"/>
    <mergeCell ref="BZ38:CM38"/>
    <mergeCell ref="CN38:DC38"/>
    <mergeCell ref="DD38:DY38"/>
    <mergeCell ref="DZ38:EO38"/>
    <mergeCell ref="EP38:FI38"/>
    <mergeCell ref="A39:BC39"/>
    <mergeCell ref="BD39:BM39"/>
    <mergeCell ref="BN39:BY39"/>
    <mergeCell ref="BZ39:CM39"/>
    <mergeCell ref="CN39:DC39"/>
    <mergeCell ref="DD39:DY39"/>
    <mergeCell ref="DZ39:EO39"/>
    <mergeCell ref="EP39:FI39"/>
    <mergeCell ref="A40:BC40"/>
    <mergeCell ref="BD40:BM40"/>
    <mergeCell ref="BN40:BY40"/>
    <mergeCell ref="BZ40:CM40"/>
    <mergeCell ref="CN40:DC40"/>
    <mergeCell ref="DD40:DY40"/>
    <mergeCell ref="DZ40:EO40"/>
    <mergeCell ref="EP40:FI40"/>
    <mergeCell ref="A41:BC41"/>
    <mergeCell ref="BD41:BM41"/>
    <mergeCell ref="BN41:BY41"/>
    <mergeCell ref="BZ41:CM41"/>
    <mergeCell ref="CN41:DC41"/>
    <mergeCell ref="DD41:DY41"/>
    <mergeCell ref="DZ41:EO41"/>
    <mergeCell ref="EP41:FI41"/>
    <mergeCell ref="A42:BC42"/>
    <mergeCell ref="BD42:BM42"/>
    <mergeCell ref="BN42:BY42"/>
    <mergeCell ref="BZ42:CM42"/>
    <mergeCell ref="CN42:DC42"/>
    <mergeCell ref="DD42:DY42"/>
    <mergeCell ref="DZ42:EO42"/>
    <mergeCell ref="EP42:FI42"/>
    <mergeCell ref="A43:BC43"/>
    <mergeCell ref="BD43:BM43"/>
    <mergeCell ref="BN43:BY43"/>
    <mergeCell ref="BZ43:CM43"/>
    <mergeCell ref="CN43:DC43"/>
    <mergeCell ref="DD43:DY43"/>
    <mergeCell ref="DZ43:EO43"/>
    <mergeCell ref="EP43:FI43"/>
    <mergeCell ref="A44:BC44"/>
    <mergeCell ref="BD44:BM44"/>
    <mergeCell ref="BN44:BY44"/>
    <mergeCell ref="BZ44:CM44"/>
    <mergeCell ref="CN44:DC44"/>
    <mergeCell ref="DD44:DY44"/>
    <mergeCell ref="DZ44:EO44"/>
    <mergeCell ref="EP44:FI44"/>
    <mergeCell ref="DD46:DY46"/>
    <mergeCell ref="DZ46:EO46"/>
    <mergeCell ref="EP46:FI46"/>
    <mergeCell ref="A45:BC45"/>
    <mergeCell ref="BD45:BM45"/>
    <mergeCell ref="BN45:BY45"/>
    <mergeCell ref="BZ45:CM45"/>
    <mergeCell ref="CN45:DC45"/>
    <mergeCell ref="DD45:DY45"/>
    <mergeCell ref="DZ50:EO50"/>
    <mergeCell ref="EP50:FI50"/>
    <mergeCell ref="A49:BC49"/>
    <mergeCell ref="DZ45:EO45"/>
    <mergeCell ref="EP45:FI45"/>
    <mergeCell ref="A46:BC46"/>
    <mergeCell ref="BD46:BM46"/>
    <mergeCell ref="BN46:BY46"/>
    <mergeCell ref="BZ46:CM46"/>
    <mergeCell ref="CN46:DC46"/>
    <mergeCell ref="CN49:DC49"/>
    <mergeCell ref="DD49:DY49"/>
    <mergeCell ref="A56:CM56"/>
    <mergeCell ref="EP49:FI49"/>
    <mergeCell ref="A50:BC50"/>
    <mergeCell ref="BD50:BM50"/>
    <mergeCell ref="BN50:BY50"/>
    <mergeCell ref="BZ50:CM50"/>
    <mergeCell ref="CN50:DC50"/>
    <mergeCell ref="DD50:DY50"/>
    <mergeCell ref="CQ8:FI8"/>
    <mergeCell ref="CR11:DX11"/>
    <mergeCell ref="CR12:DX12"/>
    <mergeCell ref="BC63:BR63"/>
    <mergeCell ref="BW62:CM62"/>
    <mergeCell ref="BW63:CM63"/>
    <mergeCell ref="DZ49:EO49"/>
    <mergeCell ref="BD49:BM49"/>
    <mergeCell ref="BN49:BY49"/>
    <mergeCell ref="BZ49:CM49"/>
  </mergeCells>
  <printOptions horizontalCentered="1" verticalCentered="1"/>
  <pageMargins left="0" right="0" top="0.7480314960629921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2021-01-27T12:44:45Z</cp:lastPrinted>
  <dcterms:created xsi:type="dcterms:W3CDTF">2011-01-11T10:25:48Z</dcterms:created>
  <dcterms:modified xsi:type="dcterms:W3CDTF">2021-01-27T13:50:27Z</dcterms:modified>
  <cp:category/>
  <cp:version/>
  <cp:contentType/>
  <cp:contentStatus/>
</cp:coreProperties>
</file>